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30" yWindow="765" windowWidth="15480" windowHeight="11640"/>
  </bookViews>
  <sheets>
    <sheet name="Sheet1" sheetId="1" r:id="rId1"/>
  </sheets>
  <definedNames>
    <definedName name="_xlnm._FilterDatabase" localSheetId="0" hidden="1">Sheet1!$B$54:$H$2484</definedName>
    <definedName name="_xlnm.Print_Area" localSheetId="0">Sheet1!$B$2:$H$2490</definedName>
    <definedName name="_xlnm.Print_Titles" localSheetId="0">Sheet1!$35:$38</definedName>
  </definedNames>
  <calcPr calcId="152511" fullCalcOnLoad="1"/>
</workbook>
</file>

<file path=xl/calcChain.xml><?xml version="1.0" encoding="utf-8"?>
<calcChain xmlns="http://schemas.openxmlformats.org/spreadsheetml/2006/main">
  <c r="H2481" i="1"/>
  <c r="H2479"/>
  <c r="H2477"/>
  <c r="H2476"/>
  <c r="H2475"/>
  <c r="H2472"/>
  <c r="H2470"/>
  <c r="H2482"/>
  <c r="H2468"/>
  <c r="H2466"/>
  <c r="H2461"/>
  <c r="H2462"/>
  <c r="H2378"/>
  <c r="H2452"/>
  <c r="H2451"/>
  <c r="H2450"/>
  <c r="H2449"/>
  <c r="H2448"/>
  <c r="H2447"/>
  <c r="H2446"/>
  <c r="H2445"/>
  <c r="H2444"/>
  <c r="H2443"/>
  <c r="H2442"/>
  <c r="H2440"/>
  <c r="H2437"/>
  <c r="H2436"/>
  <c r="H2435"/>
  <c r="H2434"/>
  <c r="H2433"/>
  <c r="H2432"/>
  <c r="H2431"/>
  <c r="H2430"/>
  <c r="H2429"/>
  <c r="H2428"/>
  <c r="H2427"/>
  <c r="H2426"/>
  <c r="H2424"/>
  <c r="H2423"/>
  <c r="H2422"/>
  <c r="H2421"/>
  <c r="H2420"/>
  <c r="H2415"/>
  <c r="H2413"/>
  <c r="H2408"/>
  <c r="H2406"/>
  <c r="H2405"/>
  <c r="H2404"/>
  <c r="H2403"/>
  <c r="H2401"/>
  <c r="H2400"/>
  <c r="H2398"/>
  <c r="H2397"/>
  <c r="H2395"/>
  <c r="H2394"/>
  <c r="H2392"/>
  <c r="H2390"/>
  <c r="H2389"/>
  <c r="H2388"/>
  <c r="H2385"/>
  <c r="H2409"/>
  <c r="H2376"/>
  <c r="H2370"/>
  <c r="H2368"/>
  <c r="H2364"/>
  <c r="H2360"/>
  <c r="H2356"/>
  <c r="H2353"/>
  <c r="H2350"/>
  <c r="H2347"/>
  <c r="H2344"/>
  <c r="H2341"/>
  <c r="H2337"/>
  <c r="H2336"/>
  <c r="H2333"/>
  <c r="H2320"/>
  <c r="H2319"/>
  <c r="H2317"/>
  <c r="H2314"/>
  <c r="H2311"/>
  <c r="H2307"/>
  <c r="H2304"/>
  <c r="H2322"/>
  <c r="H2301"/>
  <c r="H2293"/>
  <c r="H2292"/>
  <c r="H2290"/>
  <c r="H2288"/>
  <c r="H2285"/>
  <c r="H2282"/>
  <c r="H2279"/>
  <c r="H2278"/>
  <c r="H2274"/>
  <c r="H2271"/>
  <c r="H2270"/>
  <c r="H2267"/>
  <c r="H2264"/>
  <c r="H2257"/>
  <c r="H2254"/>
  <c r="H2253"/>
  <c r="H2252"/>
  <c r="H2250"/>
  <c r="H2247"/>
  <c r="H2259"/>
  <c r="H2112"/>
  <c r="H27"/>
  <c r="H2244"/>
  <c r="H2232"/>
  <c r="H2231"/>
  <c r="H2229"/>
  <c r="H2228"/>
  <c r="H2227"/>
  <c r="H2226"/>
  <c r="H2234"/>
  <c r="H2236"/>
  <c r="H2225"/>
  <c r="H2219"/>
  <c r="H2215"/>
  <c r="H2211"/>
  <c r="H2207"/>
  <c r="H2203"/>
  <c r="H2196"/>
  <c r="H2192"/>
  <c r="H2191"/>
  <c r="H2190"/>
  <c r="H2189"/>
  <c r="H2193"/>
  <c r="H2198"/>
  <c r="H2188"/>
  <c r="H2187"/>
  <c r="H2183"/>
  <c r="H2177"/>
  <c r="H2175"/>
  <c r="H2171"/>
  <c r="H2168"/>
  <c r="H2166"/>
  <c r="H2163"/>
  <c r="H2161"/>
  <c r="H2158"/>
  <c r="H2156"/>
  <c r="H2151"/>
  <c r="H2150"/>
  <c r="H2149"/>
  <c r="H2147"/>
  <c r="H2146"/>
  <c r="H2143"/>
  <c r="H2142"/>
  <c r="H2139"/>
  <c r="H2138"/>
  <c r="H2134"/>
  <c r="H2133"/>
  <c r="H2130"/>
  <c r="H2129"/>
  <c r="H2124"/>
  <c r="H2123"/>
  <c r="H2122"/>
  <c r="H2179"/>
  <c r="H2121"/>
  <c r="H2106"/>
  <c r="H2105"/>
  <c r="H2107"/>
  <c r="H22"/>
  <c r="H2100"/>
  <c r="H2099"/>
  <c r="H2098"/>
  <c r="H2097"/>
  <c r="H2096"/>
  <c r="H2094"/>
  <c r="H2093"/>
  <c r="H2092"/>
  <c r="H2090"/>
  <c r="H2089"/>
  <c r="H2088"/>
  <c r="H2087"/>
  <c r="H2086"/>
  <c r="H2085"/>
  <c r="H2084"/>
  <c r="H2082"/>
  <c r="H2081"/>
  <c r="H2080"/>
  <c r="H2079"/>
  <c r="H2078"/>
  <c r="H2077"/>
  <c r="H2076"/>
  <c r="H2075"/>
  <c r="H2074"/>
  <c r="H2102"/>
  <c r="H2071"/>
  <c r="H2072"/>
  <c r="H21"/>
  <c r="H2064"/>
  <c r="H2061"/>
  <c r="H2060"/>
  <c r="H2059"/>
  <c r="H2058"/>
  <c r="H2065"/>
  <c r="H2057"/>
  <c r="H2056"/>
  <c r="H2050"/>
  <c r="H2048"/>
  <c r="H2046"/>
  <c r="H2045"/>
  <c r="H2044"/>
  <c r="H2040"/>
  <c r="H2034"/>
  <c r="H2032"/>
  <c r="H2030"/>
  <c r="H2028"/>
  <c r="H2026"/>
  <c r="H2024"/>
  <c r="H2015"/>
  <c r="H2011"/>
  <c r="H2051"/>
  <c r="H1927"/>
  <c r="H2010"/>
  <c r="H2005"/>
  <c r="H2004"/>
  <c r="H2003"/>
  <c r="H2002"/>
  <c r="H2001"/>
  <c r="H1997"/>
  <c r="H1996"/>
  <c r="H1994"/>
  <c r="H1993"/>
  <c r="H1992"/>
  <c r="H1991"/>
  <c r="H1990"/>
  <c r="H1989"/>
  <c r="H1988"/>
  <c r="H1986"/>
  <c r="H1985"/>
  <c r="H1983"/>
  <c r="H2006"/>
  <c r="H1926"/>
  <c r="H1977"/>
  <c r="H1975"/>
  <c r="H1973"/>
  <c r="H1971"/>
  <c r="H1970"/>
  <c r="H1969"/>
  <c r="H1967"/>
  <c r="H1966"/>
  <c r="H1978"/>
  <c r="H1925"/>
  <c r="H1965"/>
  <c r="H1964"/>
  <c r="H1958"/>
  <c r="H1956"/>
  <c r="H1954"/>
  <c r="H1953"/>
  <c r="H1950"/>
  <c r="H1949"/>
  <c r="H1948"/>
  <c r="H1947"/>
  <c r="H1946"/>
  <c r="H1945"/>
  <c r="H1944"/>
  <c r="H1943"/>
  <c r="H1942"/>
  <c r="H1941"/>
  <c r="H1940"/>
  <c r="H1939"/>
  <c r="H1938"/>
  <c r="H1937"/>
  <c r="H1936"/>
  <c r="H1935"/>
  <c r="H1917"/>
  <c r="H1916"/>
  <c r="H1915"/>
  <c r="H1914"/>
  <c r="H1913"/>
  <c r="H1912"/>
  <c r="H1911"/>
  <c r="H1910"/>
  <c r="H1909"/>
  <c r="H1908"/>
  <c r="H1918"/>
  <c r="H1907"/>
  <c r="H1906"/>
  <c r="H1902"/>
  <c r="H1901"/>
  <c r="H1900"/>
  <c r="H1899"/>
  <c r="H1898"/>
  <c r="H1897"/>
  <c r="H1895"/>
  <c r="H1894"/>
  <c r="H1892"/>
  <c r="H1891"/>
  <c r="H1887"/>
  <c r="H1886"/>
  <c r="H1885"/>
  <c r="H1884"/>
  <c r="H1883"/>
  <c r="H1881"/>
  <c r="H1880"/>
  <c r="H1877"/>
  <c r="H1876"/>
  <c r="H1875"/>
  <c r="H1874"/>
  <c r="H1873"/>
  <c r="H1872"/>
  <c r="H1871"/>
  <c r="H1870"/>
  <c r="H1869"/>
  <c r="H1868"/>
  <c r="H1867"/>
  <c r="H1866"/>
  <c r="H1865"/>
  <c r="H1864"/>
  <c r="H1863"/>
  <c r="H1862"/>
  <c r="H1861"/>
  <c r="H1860"/>
  <c r="H1858"/>
  <c r="H1857"/>
  <c r="H1856"/>
  <c r="H1853"/>
  <c r="H1852"/>
  <c r="H1851"/>
  <c r="H1850"/>
  <c r="H1849"/>
  <c r="H1848"/>
  <c r="H1847"/>
  <c r="H1888"/>
  <c r="H1485"/>
  <c r="H1843"/>
  <c r="H1842"/>
  <c r="H1841"/>
  <c r="H1840"/>
  <c r="H1844"/>
  <c r="H1484"/>
  <c r="H1836"/>
  <c r="H1835"/>
  <c r="H1834"/>
  <c r="H1833"/>
  <c r="H1832"/>
  <c r="H1837"/>
  <c r="H1483"/>
  <c r="H1831"/>
  <c r="H1830"/>
  <c r="H1826"/>
  <c r="H1825"/>
  <c r="H1824"/>
  <c r="H1823"/>
  <c r="H1822"/>
  <c r="H1819"/>
  <c r="H1818"/>
  <c r="H1817"/>
  <c r="H1816"/>
  <c r="H1814"/>
  <c r="H1827"/>
  <c r="H1482"/>
  <c r="H1813"/>
  <c r="H1812"/>
  <c r="H1806"/>
  <c r="H1805"/>
  <c r="H1804"/>
  <c r="H1803"/>
  <c r="H1802"/>
  <c r="H1801"/>
  <c r="H1800"/>
  <c r="H1799"/>
  <c r="H1798"/>
  <c r="H1797"/>
  <c r="H1796"/>
  <c r="H1794"/>
  <c r="H1793"/>
  <c r="H1792"/>
  <c r="H1791"/>
  <c r="H1789"/>
  <c r="H1788"/>
  <c r="H1787"/>
  <c r="H1786"/>
  <c r="H1785"/>
  <c r="H1784"/>
  <c r="H1782"/>
  <c r="H1781"/>
  <c r="H1780"/>
  <c r="H1779"/>
  <c r="H1778"/>
  <c r="H1777"/>
  <c r="H1776"/>
  <c r="H1775"/>
  <c r="H1773"/>
  <c r="H1772"/>
  <c r="H1771"/>
  <c r="H1770"/>
  <c r="H1769"/>
  <c r="H1767"/>
  <c r="H1766"/>
  <c r="H1765"/>
  <c r="H1764"/>
  <c r="H1763"/>
  <c r="H1762"/>
  <c r="H1761"/>
  <c r="H1759"/>
  <c r="H1758"/>
  <c r="H1757"/>
  <c r="H1756"/>
  <c r="H1755"/>
  <c r="H1753"/>
  <c r="H1752"/>
  <c r="H1751"/>
  <c r="H1750"/>
  <c r="H1749"/>
  <c r="H1747"/>
  <c r="H1746"/>
  <c r="H1745"/>
  <c r="H1743"/>
  <c r="H1742"/>
  <c r="H1741"/>
  <c r="H1740"/>
  <c r="H1739"/>
  <c r="H1737"/>
  <c r="H1736"/>
  <c r="H1735"/>
  <c r="H1733"/>
  <c r="H1732"/>
  <c r="H1731"/>
  <c r="H1730"/>
  <c r="H1729"/>
  <c r="H1728"/>
  <c r="H1722"/>
  <c r="H1721"/>
  <c r="H1720"/>
  <c r="H1718"/>
  <c r="H1717"/>
  <c r="H1716"/>
  <c r="H1713"/>
  <c r="H1712"/>
  <c r="H1711"/>
  <c r="H1710"/>
  <c r="H1708"/>
  <c r="H1707"/>
  <c r="H1706"/>
  <c r="H1705"/>
  <c r="H1703"/>
  <c r="H1702"/>
  <c r="H1701"/>
  <c r="H1699"/>
  <c r="H1697"/>
  <c r="H1696"/>
  <c r="H1695"/>
  <c r="H1693"/>
  <c r="H1692"/>
  <c r="H1691"/>
  <c r="H1689"/>
  <c r="H1688"/>
  <c r="H1723"/>
  <c r="H1480"/>
  <c r="H1687"/>
  <c r="H1682"/>
  <c r="H1681"/>
  <c r="H1680"/>
  <c r="H1678"/>
  <c r="H1677"/>
  <c r="H1676"/>
  <c r="H1674"/>
  <c r="H1673"/>
  <c r="H1672"/>
  <c r="H1671"/>
  <c r="H1670"/>
  <c r="H1669"/>
  <c r="H1667"/>
  <c r="H1666"/>
  <c r="H1665"/>
  <c r="H1664"/>
  <c r="H1663"/>
  <c r="H1662"/>
  <c r="H1660"/>
  <c r="H1659"/>
  <c r="H1658"/>
  <c r="H1657"/>
  <c r="H1656"/>
  <c r="H1655"/>
  <c r="H1654"/>
  <c r="H1653"/>
  <c r="H1652"/>
  <c r="H1651"/>
  <c r="H1650"/>
  <c r="H1649"/>
  <c r="H1648"/>
  <c r="H1647"/>
  <c r="H1646"/>
  <c r="H1645"/>
  <c r="H1644"/>
  <c r="H1642"/>
  <c r="H1641"/>
  <c r="H1640"/>
  <c r="H1639"/>
  <c r="H1638"/>
  <c r="H1637"/>
  <c r="H1636"/>
  <c r="H1635"/>
  <c r="H1634"/>
  <c r="H1633"/>
  <c r="H1632"/>
  <c r="H1631"/>
  <c r="H1630"/>
  <c r="H1629"/>
  <c r="H1628"/>
  <c r="H1627"/>
  <c r="H1683"/>
  <c r="H1479"/>
  <c r="H1626"/>
  <c r="H1624"/>
  <c r="H1619"/>
  <c r="H1617"/>
  <c r="H1615"/>
  <c r="H1613"/>
  <c r="H1611"/>
  <c r="H1609"/>
  <c r="H1607"/>
  <c r="H1605"/>
  <c r="H1603"/>
  <c r="H1601"/>
  <c r="H1599"/>
  <c r="H1597"/>
  <c r="H1595"/>
  <c r="H1593"/>
  <c r="H1591"/>
  <c r="H1589"/>
  <c r="H1587"/>
  <c r="H1585"/>
  <c r="H1583"/>
  <c r="H1581"/>
  <c r="H1579"/>
  <c r="H1577"/>
  <c r="H1575"/>
  <c r="H1573"/>
  <c r="H1571"/>
  <c r="H1569"/>
  <c r="H1567"/>
  <c r="H1565"/>
  <c r="H1563"/>
  <c r="H1561"/>
  <c r="H1559"/>
  <c r="H1557"/>
  <c r="H1555"/>
  <c r="H1553"/>
  <c r="H1551"/>
  <c r="H1549"/>
  <c r="H1547"/>
  <c r="H1621"/>
  <c r="H1478"/>
  <c r="H1541"/>
  <c r="H1540"/>
  <c r="H1539"/>
  <c r="H1538"/>
  <c r="H1536"/>
  <c r="H1542"/>
  <c r="H1477"/>
  <c r="H1532"/>
  <c r="H1531"/>
  <c r="H1530"/>
  <c r="H1522"/>
  <c r="H1516"/>
  <c r="H1513"/>
  <c r="H1510"/>
  <c r="H1508"/>
  <c r="H1507"/>
  <c r="H1505"/>
  <c r="H1503"/>
  <c r="H1501"/>
  <c r="H1498"/>
  <c r="H1493"/>
  <c r="H1492"/>
  <c r="H1526"/>
  <c r="H1475"/>
  <c r="H1467"/>
  <c r="H1466"/>
  <c r="H1468"/>
  <c r="H1462"/>
  <c r="H1461"/>
  <c r="H1463"/>
  <c r="H1425"/>
  <c r="H1457"/>
  <c r="H1455"/>
  <c r="H1454"/>
  <c r="H1453"/>
  <c r="H1452"/>
  <c r="H1451"/>
  <c r="H1446"/>
  <c r="H1444"/>
  <c r="H1442"/>
  <c r="H1441"/>
  <c r="H1440"/>
  <c r="H1439"/>
  <c r="H1433"/>
  <c r="H1432"/>
  <c r="H1431"/>
  <c r="H1430"/>
  <c r="H1434"/>
  <c r="H1422"/>
  <c r="H1414"/>
  <c r="H1413"/>
  <c r="H1407"/>
  <c r="H1404"/>
  <c r="H1400"/>
  <c r="H1396"/>
  <c r="H1395"/>
  <c r="H1391"/>
  <c r="H1388"/>
  <c r="H1385"/>
  <c r="H1384"/>
  <c r="H1380"/>
  <c r="H1370"/>
  <c r="H1369"/>
  <c r="H1368"/>
  <c r="H1367"/>
  <c r="H1361"/>
  <c r="H1360"/>
  <c r="H1352"/>
  <c r="H1347"/>
  <c r="H1346"/>
  <c r="H1345"/>
  <c r="H1344"/>
  <c r="H1343"/>
  <c r="H1342"/>
  <c r="H1341"/>
  <c r="H1340"/>
  <c r="H1339"/>
  <c r="H1335"/>
  <c r="H1334"/>
  <c r="H1333"/>
  <c r="H1329"/>
  <c r="H1328"/>
  <c r="H1327"/>
  <c r="H1326"/>
  <c r="H1325"/>
  <c r="H1324"/>
  <c r="H1323"/>
  <c r="H1322"/>
  <c r="H1321"/>
  <c r="H1320"/>
  <c r="H1319"/>
  <c r="H1318"/>
  <c r="H1317"/>
  <c r="H1316"/>
  <c r="H1309"/>
  <c r="H1307"/>
  <c r="H1306"/>
  <c r="H1302"/>
  <c r="H1301"/>
  <c r="H1298"/>
  <c r="H1297"/>
  <c r="H1311"/>
  <c r="H1241"/>
  <c r="H1296"/>
  <c r="H1289"/>
  <c r="H1286"/>
  <c r="H1284"/>
  <c r="H1281"/>
  <c r="H1280"/>
  <c r="H1279"/>
  <c r="H1275"/>
  <c r="H1272"/>
  <c r="H1269"/>
  <c r="H1267"/>
  <c r="H1265"/>
  <c r="H1263"/>
  <c r="H1262"/>
  <c r="H1260"/>
  <c r="H1259"/>
  <c r="H1258"/>
  <c r="H1257"/>
  <c r="H1256"/>
  <c r="H1255"/>
  <c r="H1254"/>
  <c r="H1251"/>
  <c r="H1250"/>
  <c r="H1249"/>
  <c r="H1248"/>
  <c r="H1227"/>
  <c r="H1213"/>
  <c r="H1234"/>
  <c r="H1208"/>
  <c r="H1207"/>
  <c r="H1206"/>
  <c r="H1205"/>
  <c r="H1204"/>
  <c r="H1200"/>
  <c r="H1199"/>
  <c r="H1198"/>
  <c r="H1197"/>
  <c r="H1195"/>
  <c r="H1193"/>
  <c r="H1191"/>
  <c r="H1189"/>
  <c r="H1188"/>
  <c r="H1187"/>
  <c r="H1186"/>
  <c r="H1185"/>
  <c r="H1184"/>
  <c r="H1183"/>
  <c r="H1182"/>
  <c r="H1201"/>
  <c r="H1100"/>
  <c r="H1181"/>
  <c r="H1180"/>
  <c r="H1174"/>
  <c r="H1175"/>
  <c r="H1099"/>
  <c r="H1173"/>
  <c r="H1172"/>
  <c r="H1171"/>
  <c r="H1167"/>
  <c r="H1166"/>
  <c r="H1164"/>
  <c r="H1162"/>
  <c r="H1161"/>
  <c r="H1160"/>
  <c r="H1159"/>
  <c r="H1157"/>
  <c r="H1156"/>
  <c r="H1155"/>
  <c r="H1154"/>
  <c r="H1153"/>
  <c r="H1168"/>
  <c r="H1098"/>
  <c r="H1149"/>
  <c r="H1148"/>
  <c r="H1147"/>
  <c r="H1146"/>
  <c r="H1145"/>
  <c r="H1144"/>
  <c r="H1143"/>
  <c r="H1142"/>
  <c r="H1141"/>
  <c r="H1140"/>
  <c r="H1139"/>
  <c r="H1138"/>
  <c r="H1137"/>
  <c r="H1136"/>
  <c r="H1135"/>
  <c r="H1134"/>
  <c r="H1132"/>
  <c r="H1131"/>
  <c r="H1130"/>
  <c r="H1129"/>
  <c r="H1128"/>
  <c r="H1127"/>
  <c r="H1126"/>
  <c r="H1125"/>
  <c r="H1117"/>
  <c r="H1116"/>
  <c r="H1112"/>
  <c r="H1107"/>
  <c r="H1120"/>
  <c r="H1096"/>
  <c r="H1087"/>
  <c r="H1089"/>
  <c r="H1086"/>
  <c r="H1085"/>
  <c r="H1079"/>
  <c r="H1073"/>
  <c r="H1071"/>
  <c r="H1069"/>
  <c r="H1065"/>
  <c r="H1063"/>
  <c r="H1061"/>
  <c r="H1057"/>
  <c r="H1055"/>
  <c r="H1050"/>
  <c r="H1048"/>
  <c r="H1046"/>
  <c r="H1041"/>
  <c r="H1033"/>
  <c r="H1020"/>
  <c r="H1018"/>
  <c r="H1016"/>
  <c r="H1014"/>
  <c r="H1012"/>
  <c r="H1011"/>
  <c r="H1010"/>
  <c r="H1009"/>
  <c r="H1008"/>
  <c r="H1007"/>
  <c r="H1006"/>
  <c r="H1005"/>
  <c r="H1004"/>
  <c r="H1001"/>
  <c r="H998"/>
  <c r="H994"/>
  <c r="H991"/>
  <c r="H987"/>
  <c r="H985"/>
  <c r="H984"/>
  <c r="H983"/>
  <c r="H982"/>
  <c r="H981"/>
  <c r="H980"/>
  <c r="H977"/>
  <c r="H975"/>
  <c r="H974"/>
  <c r="H973"/>
  <c r="H972"/>
  <c r="H971"/>
  <c r="H970"/>
  <c r="H969"/>
  <c r="H968"/>
  <c r="H967"/>
  <c r="H966"/>
  <c r="H960"/>
  <c r="H959"/>
  <c r="H956"/>
  <c r="H954"/>
  <c r="H953"/>
  <c r="H952"/>
  <c r="H951"/>
  <c r="H948"/>
  <c r="H947"/>
  <c r="H944"/>
  <c r="H942"/>
  <c r="H941"/>
  <c r="H940"/>
  <c r="H939"/>
  <c r="H936"/>
  <c r="H935"/>
  <c r="H934"/>
  <c r="H931"/>
  <c r="H930"/>
  <c r="H929"/>
  <c r="H926"/>
  <c r="H925"/>
  <c r="H924"/>
  <c r="H923"/>
  <c r="H922"/>
  <c r="H919"/>
  <c r="H917"/>
  <c r="H915"/>
  <c r="H908"/>
  <c r="H961"/>
  <c r="H664"/>
  <c r="H897"/>
  <c r="H885"/>
  <c r="H869"/>
  <c r="H868"/>
  <c r="H867"/>
  <c r="H866"/>
  <c r="H863"/>
  <c r="H862"/>
  <c r="H861"/>
  <c r="H860"/>
  <c r="H857"/>
  <c r="H854"/>
  <c r="H853"/>
  <c r="H852"/>
  <c r="H851"/>
  <c r="H850"/>
  <c r="H849"/>
  <c r="H846"/>
  <c r="H843"/>
  <c r="H842"/>
  <c r="H839"/>
  <c r="H838"/>
  <c r="H835"/>
  <c r="H834"/>
  <c r="H831"/>
  <c r="H830"/>
  <c r="H829"/>
  <c r="H828"/>
  <c r="H824"/>
  <c r="H823"/>
  <c r="H822"/>
  <c r="H821"/>
  <c r="H820"/>
  <c r="H817"/>
  <c r="H816"/>
  <c r="H815"/>
  <c r="H814"/>
  <c r="H813"/>
  <c r="H812"/>
  <c r="H811"/>
  <c r="H810"/>
  <c r="H807"/>
  <c r="H806"/>
  <c r="H805"/>
  <c r="H871"/>
  <c r="H663"/>
  <c r="H804"/>
  <c r="H803"/>
  <c r="H796"/>
  <c r="H794"/>
  <c r="H792"/>
  <c r="H790"/>
  <c r="H786"/>
  <c r="H785"/>
  <c r="H782"/>
  <c r="H780"/>
  <c r="H778"/>
  <c r="H776"/>
  <c r="H772"/>
  <c r="H770"/>
  <c r="H768"/>
  <c r="H766"/>
  <c r="H764"/>
  <c r="H763"/>
  <c r="H760"/>
  <c r="H759"/>
  <c r="H798"/>
  <c r="H662"/>
  <c r="H756"/>
  <c r="H755"/>
  <c r="H748"/>
  <c r="H745"/>
  <c r="H743"/>
  <c r="H741"/>
  <c r="H738"/>
  <c r="H736"/>
  <c r="H734"/>
  <c r="H731"/>
  <c r="H729"/>
  <c r="H727"/>
  <c r="H725"/>
  <c r="H723"/>
  <c r="H721"/>
  <c r="H719"/>
  <c r="H715"/>
  <c r="H713"/>
  <c r="H711"/>
  <c r="H709"/>
  <c r="H706"/>
  <c r="H704"/>
  <c r="H701"/>
  <c r="H699"/>
  <c r="H697"/>
  <c r="H694"/>
  <c r="H692"/>
  <c r="H690"/>
  <c r="H689"/>
  <c r="H686"/>
  <c r="H683"/>
  <c r="H681"/>
  <c r="H679"/>
  <c r="H676"/>
  <c r="H674"/>
  <c r="H672"/>
  <c r="H750"/>
  <c r="H661"/>
  <c r="H652"/>
  <c r="H648"/>
  <c r="H654"/>
  <c r="H640"/>
  <c r="H636"/>
  <c r="H625"/>
  <c r="H627"/>
  <c r="H617"/>
  <c r="H612"/>
  <c r="H610"/>
  <c r="H606"/>
  <c r="H602"/>
  <c r="H598"/>
  <c r="H596"/>
  <c r="H594"/>
  <c r="H592"/>
  <c r="H619"/>
  <c r="H584"/>
  <c r="H582"/>
  <c r="H586"/>
  <c r="H574"/>
  <c r="H572"/>
  <c r="H570"/>
  <c r="H566"/>
  <c r="H564"/>
  <c r="H576"/>
  <c r="H552"/>
  <c r="H554"/>
  <c r="H546"/>
  <c r="H538"/>
  <c r="H540"/>
  <c r="H532"/>
  <c r="H527"/>
  <c r="H523"/>
  <c r="H519"/>
  <c r="H517"/>
  <c r="H515"/>
  <c r="H513"/>
  <c r="H534"/>
  <c r="H505"/>
  <c r="H507"/>
  <c r="H497"/>
  <c r="H495"/>
  <c r="H493"/>
  <c r="H489"/>
  <c r="H487"/>
  <c r="H499"/>
  <c r="H477"/>
  <c r="H475"/>
  <c r="H479"/>
  <c r="H289"/>
  <c r="H469"/>
  <c r="H467"/>
  <c r="H465"/>
  <c r="H459"/>
  <c r="H457"/>
  <c r="H471"/>
  <c r="H288"/>
  <c r="H448"/>
  <c r="H444"/>
  <c r="H440"/>
  <c r="H436"/>
  <c r="H434"/>
  <c r="H427"/>
  <c r="H450"/>
  <c r="H287"/>
  <c r="H421"/>
  <c r="H419"/>
  <c r="H417"/>
  <c r="H413"/>
  <c r="H411"/>
  <c r="H409"/>
  <c r="H405"/>
  <c r="H399"/>
  <c r="H397"/>
  <c r="H395"/>
  <c r="H393"/>
  <c r="H391"/>
  <c r="H386"/>
  <c r="H384"/>
  <c r="H379"/>
  <c r="H375"/>
  <c r="H371"/>
  <c r="H369"/>
  <c r="H367"/>
  <c r="H365"/>
  <c r="H363"/>
  <c r="H361"/>
  <c r="H359"/>
  <c r="H351"/>
  <c r="H349"/>
  <c r="H347"/>
  <c r="H343"/>
  <c r="H339"/>
  <c r="H353"/>
  <c r="H284"/>
  <c r="H337"/>
  <c r="H329"/>
  <c r="H326"/>
  <c r="H323"/>
  <c r="H321"/>
  <c r="H319"/>
  <c r="H317"/>
  <c r="H311"/>
  <c r="H331"/>
  <c r="H283"/>
  <c r="H309"/>
  <c r="H305"/>
  <c r="H297"/>
  <c r="H299"/>
  <c r="H274"/>
  <c r="H270"/>
  <c r="H50"/>
  <c r="H266"/>
  <c r="H262"/>
  <c r="H260"/>
  <c r="H258"/>
  <c r="H255"/>
  <c r="H253"/>
  <c r="H251"/>
  <c r="H248"/>
  <c r="H244"/>
  <c r="H241"/>
  <c r="H238"/>
  <c r="H235"/>
  <c r="H232"/>
  <c r="H229"/>
  <c r="H225"/>
  <c r="H223"/>
  <c r="H221"/>
  <c r="H218"/>
  <c r="H215"/>
  <c r="H213"/>
  <c r="H211"/>
  <c r="H209"/>
  <c r="H207"/>
  <c r="H205"/>
  <c r="H203"/>
  <c r="H276"/>
  <c r="H201"/>
  <c r="H195"/>
  <c r="H193"/>
  <c r="H190"/>
  <c r="H46"/>
  <c r="H187"/>
  <c r="H184"/>
  <c r="H181"/>
  <c r="H179"/>
  <c r="H177"/>
  <c r="H175"/>
  <c r="H173"/>
  <c r="H171"/>
  <c r="H169"/>
  <c r="H166"/>
  <c r="H164"/>
  <c r="H161"/>
  <c r="H158"/>
  <c r="H156"/>
  <c r="H154"/>
  <c r="H152"/>
  <c r="H151"/>
  <c r="H148"/>
  <c r="H146"/>
  <c r="H144"/>
  <c r="H142"/>
  <c r="H139"/>
  <c r="H135"/>
  <c r="H133"/>
  <c r="H131"/>
  <c r="H129"/>
  <c r="H44"/>
  <c r="H126"/>
  <c r="H123"/>
  <c r="H120"/>
  <c r="H117"/>
  <c r="H114"/>
  <c r="H43"/>
  <c r="H111"/>
  <c r="H108"/>
  <c r="H104"/>
  <c r="H102"/>
  <c r="H101"/>
  <c r="H99"/>
  <c r="H97"/>
  <c r="H95"/>
  <c r="H92"/>
  <c r="H90"/>
  <c r="H87"/>
  <c r="H84"/>
  <c r="H80"/>
  <c r="H78"/>
  <c r="H76"/>
  <c r="H73"/>
  <c r="H70"/>
  <c r="H68"/>
  <c r="H66"/>
  <c r="H63"/>
  <c r="H61"/>
  <c r="H59"/>
  <c r="H57"/>
  <c r="H41"/>
  <c r="H407"/>
  <c r="C291"/>
  <c r="C290"/>
  <c r="C289"/>
  <c r="C288"/>
  <c r="C287"/>
  <c r="C286"/>
  <c r="C285"/>
  <c r="C284"/>
  <c r="C283"/>
  <c r="C282"/>
  <c r="C1240"/>
  <c r="H1375"/>
  <c r="H1377"/>
  <c r="H1374"/>
  <c r="H282"/>
  <c r="H1376"/>
  <c r="H45"/>
  <c r="H423"/>
  <c r="H286"/>
  <c r="H1150"/>
  <c r="H1097"/>
  <c r="H1458"/>
  <c r="H1424"/>
  <c r="H1903"/>
  <c r="H1486"/>
  <c r="H2295"/>
  <c r="H2113"/>
  <c r="H28"/>
  <c r="H2453"/>
  <c r="H2377"/>
  <c r="H1209"/>
  <c r="H1101"/>
  <c r="H1533"/>
  <c r="H1476"/>
  <c r="H1959"/>
  <c r="H2372"/>
  <c r="H2328"/>
  <c r="H2329"/>
  <c r="H30"/>
  <c r="H1924"/>
  <c r="H548"/>
  <c r="H1081"/>
  <c r="H642"/>
  <c r="H1022"/>
  <c r="H665"/>
  <c r="H1447"/>
  <c r="H1423"/>
  <c r="H1807"/>
  <c r="H2222"/>
  <c r="H197"/>
  <c r="H49"/>
  <c r="H1291"/>
  <c r="H1240"/>
  <c r="H401"/>
  <c r="H285"/>
  <c r="H666"/>
  <c r="H1416"/>
  <c r="H1418"/>
  <c r="H42"/>
  <c r="H1481"/>
  <c r="H656"/>
  <c r="H291"/>
  <c r="H47"/>
  <c r="H2324"/>
  <c r="H2114"/>
  <c r="H29"/>
  <c r="H278"/>
  <c r="H51"/>
  <c r="H1426"/>
  <c r="H1427"/>
  <c r="H18"/>
  <c r="H1471"/>
  <c r="H556"/>
  <c r="H290"/>
  <c r="H1920"/>
  <c r="H1487"/>
  <c r="H1488"/>
  <c r="H19"/>
  <c r="H2484"/>
  <c r="H2379"/>
  <c r="H2380"/>
  <c r="H31"/>
  <c r="H292"/>
  <c r="H11"/>
  <c r="H668"/>
  <c r="H15"/>
  <c r="H667"/>
  <c r="H1091"/>
  <c r="H1236"/>
  <c r="H1102"/>
  <c r="H1103"/>
  <c r="H16"/>
  <c r="H1928"/>
  <c r="H1929"/>
  <c r="H20"/>
  <c r="H2067"/>
  <c r="H2238"/>
  <c r="H2111"/>
  <c r="H1242"/>
  <c r="H1243"/>
  <c r="H17"/>
  <c r="H53"/>
  <c r="H10"/>
  <c r="H12"/>
  <c r="H23"/>
  <c r="H2115"/>
  <c r="H26"/>
  <c r="H32"/>
  <c r="H34"/>
  <c r="D2487"/>
  <c r="H658"/>
</calcChain>
</file>

<file path=xl/sharedStrings.xml><?xml version="1.0" encoding="utf-8"?>
<sst xmlns="http://schemas.openxmlformats.org/spreadsheetml/2006/main" count="4332" uniqueCount="2888">
  <si>
    <t>Form 2 : Bill of Quantities 
 Annexure I</t>
  </si>
  <si>
    <t>The Bidder shall fill in rates and prices for all the items of the works described in the Bill of Quantities both in figures and Words. For the ease of submission of bids a soft copy of BOQ Items (Excel file) is being attached which should be used for filling the rates both in figure and words for all BOQ items. The print out of duly filled soft copy of BOQ Items (Excel file) should be taken signed, stamped and attached with the bid. The same duly filled soft copy of all BOQ Items (Excel file) should be submitted along with the Bid. In case of any discrepancy between signed hard copy of BOQ and soft   copy of BOQ , the rates quoted in signed hard copy will prevail.</t>
  </si>
  <si>
    <t>Name of the bidder:</t>
  </si>
  <si>
    <t>Summary</t>
  </si>
  <si>
    <t>Sr. No.</t>
  </si>
  <si>
    <t>Discipline</t>
  </si>
  <si>
    <t>Amount (Rs.)</t>
  </si>
  <si>
    <t>Architectural &amp; Civil Works</t>
  </si>
  <si>
    <t>Architectural Works</t>
  </si>
  <si>
    <t>Civil Works</t>
  </si>
  <si>
    <t>Total - Arch + Civil  ( A )</t>
  </si>
  <si>
    <t>MEP Services</t>
  </si>
  <si>
    <t>Plumbing Works</t>
  </si>
  <si>
    <t>Fire fighting Works</t>
  </si>
  <si>
    <t>HVAC Works</t>
  </si>
  <si>
    <t>Compressed Air Supply</t>
  </si>
  <si>
    <t>Electrical Works</t>
  </si>
  <si>
    <t>IBMS Works</t>
  </si>
  <si>
    <t>IT Works</t>
  </si>
  <si>
    <t>EOT Cranes</t>
  </si>
  <si>
    <t>Total - MEP Services ( B )</t>
  </si>
  <si>
    <t>External Services</t>
  </si>
  <si>
    <t>Sewerage System Works</t>
  </si>
  <si>
    <t>Drainage System Works</t>
  </si>
  <si>
    <t>Potable Water Supply System Works</t>
  </si>
  <si>
    <t>Recycled/Non-Potable water supply system</t>
  </si>
  <si>
    <t>Roads</t>
  </si>
  <si>
    <t>Landscaping</t>
  </si>
  <si>
    <t>Total - External - ( C )</t>
  </si>
  <si>
    <t>Total - A + B + C</t>
  </si>
  <si>
    <t>Description of item</t>
  </si>
  <si>
    <t>Quantity</t>
  </si>
  <si>
    <t>Unit</t>
  </si>
  <si>
    <t>Rate (In Figures)</t>
  </si>
  <si>
    <t>Rate (In Words)</t>
  </si>
  <si>
    <t>Amount</t>
  </si>
  <si>
    <t>Architectural</t>
  </si>
  <si>
    <t>Civil</t>
  </si>
  <si>
    <t>Plumbing</t>
  </si>
  <si>
    <t>Fire Fighting</t>
  </si>
  <si>
    <t>HVAC</t>
  </si>
  <si>
    <t>Compressed Air</t>
  </si>
  <si>
    <t>Electrical</t>
  </si>
  <si>
    <t>IBMS</t>
  </si>
  <si>
    <t>IT</t>
  </si>
  <si>
    <t>Total Bid Price (in Figures)</t>
  </si>
  <si>
    <t>Total Bid Price (in Words)</t>
  </si>
  <si>
    <t>Note:</t>
  </si>
  <si>
    <t>1. Item for which no rate or price has been entered in will not be paid for by the Employer when executed and shall be deemed covered by the other rates and prices in the Bill of Quantities (refer :ITB Clause 14.2 and GCC Clause 41.3).
2. Unit rates and prices shall be quoted by the bidder in Indian Rupees [ITB Clause 14.1 and ITB Clause 15.1].
3. Where there is a discrepancy between the unit rate and the line item total resulting from multiplying the unit rate by quantity, the unit rate quoted shall govern as explained in [ITB Clause 31.1(a)].
4. Where there is a discrepancy between the rate in figures and words, the rates in words will govern.[ITB Clause 31.1(c)]</t>
  </si>
  <si>
    <t>Bill of Quantities for Construction of New Technology Centre at PUDI, VISAKHAPATNAM</t>
  </si>
  <si>
    <t>Bill of Quantities for Construction of New Technology Centre at Pudi, Visakhapatnam</t>
  </si>
  <si>
    <t xml:space="preserve">Summary </t>
  </si>
  <si>
    <t>Pump And Accessories</t>
  </si>
  <si>
    <t>Hydrant System &amp; Accessories</t>
  </si>
  <si>
    <t>Valves</t>
  </si>
  <si>
    <t>Instruments</t>
  </si>
  <si>
    <t>Sprinkler System</t>
  </si>
  <si>
    <t>Portable Fire Extinguishers</t>
  </si>
  <si>
    <t>Electrical Panel</t>
  </si>
  <si>
    <t>Total</t>
  </si>
  <si>
    <t>4.1.1</t>
  </si>
  <si>
    <t>Supply, installation,  testing   and commissioning  of  electrically driven Fire water pumpset  end-suction top-discharge back pull-out type with enclosed impeller for fire hydrant / sprinkler  pump ,suitable  for automatic operation  consisting of the following:</t>
  </si>
  <si>
    <t xml:space="preserve">The installation shall be complete  with flexible coupling and coupling guard  as required. Fire  pump  shall have C.I. casing, CS diffusers,  bronze impeller  and  Shaft  with  mechanical seal, capable for delivering 171 cum / hr at head of 88 mts to ensure a minimum pressure of 3.5 Kg/Sqcm.g  at the  farthest or topmost hydrant/ sprinkler.The installation shall be complete with necessary  tees, elbows, reducers, union,  flanges, asbestos free gaskets,  GI  nuts  bolts,  washer including supporting/fixing the pipe on floor / wall /ceiling with clamps,   hangers (using anchor fastners) as per specification. </t>
  </si>
  <si>
    <t>No.</t>
  </si>
  <si>
    <t>Pump shall be capable of furnishing not less than 150% of rated capacity at a head of not less than 65% of the rated head.  The shut off head shall not exceed 120% of rated head.</t>
  </si>
  <si>
    <t>Motor shall be squirrel cage operating on 415 V, 3Ø supply and TEFC.  Supply conditions for which motors are desired to operate are ±10%, ±5%, ±10% respectively for voltage, frequency and combined voltage and frequency.  Motors shall be of S1 duty and DOL starting.  The class of insulation shall be 'F'.  Motor shall be IP 55 protected.</t>
  </si>
  <si>
    <t>Common  base  plate for (a) and (b) from M.S. Channel for required size.</t>
  </si>
  <si>
    <t>Suitable cement concrete foundation with cement  concrete  plaster  and MS angle epoxy coated edging (design and drawing to be provided by the Contractor while the foundation will be done by others) complete with anti-vibration arrangement  of cushy foot mountings.</t>
  </si>
  <si>
    <t>4.1.2</t>
  </si>
  <si>
    <t>Supply, installation,  testing   and commissioning  of  Diesel Engine Driven Common Stand by pump end-suction top-discharge back pull-out typ,  with diesel tank (660Liters) facility common fire   pump  capable of delivering 171 cum / hr at head of 88mts to ensure a minimum pressure of 3.5 Kg/Sqcm.g  at the  farthest or topmost hydrant/ sprinkler comprising  of  the following. The installation shall be complete with necessary  tees, elbows, reducers, union,  flanges, asbestos free gaskets,  GI  nuts  bolts,  washer including supporting/fixing the pipe on floor / wall /ceiling with clamps,   hangers (using anchor fastners) as per specification.</t>
  </si>
  <si>
    <t xml:space="preserve">Diesel engine shall be radiator cooled, battery started and "continuous" duty type.  Diesel engine shall be capable of running on HSD fuel.  It shall be capable of accepting full load in 15 seconds.  Diesel engine's day oil tank shall be of capacity sufficient to hold fuel up to 6 hrs of engine operation.  The battery shall be rated adequate for taking 10 consecutive starts. The engine exhaust shall be routed out of the fire water pump house.  The engine shall be supplied with separate batteries and shall be charged by a 2 rate trickle charger with manual selection of boost charge.  The charger shall be capable of trickle charging both the batteries simultaneously.  The engine shall not trip from any external signal.  Multiple belts shall be used for drive transmission for running pumps/fan such that, should half the belts breaks the functioning would not be affected.  </t>
  </si>
  <si>
    <t>Common  base  plate for (a) and (b) from M.S. channel of required size.</t>
  </si>
  <si>
    <t>4.1.3</t>
  </si>
  <si>
    <t>Supply &amp; installation MS Class ‘C’ diesel engine exhaust pipe with necessary thermal insulation (including all fittings, clamps, steel support) of suitable dia for the engine.</t>
  </si>
  <si>
    <t>meter</t>
  </si>
  <si>
    <t>4.1.4</t>
  </si>
  <si>
    <t xml:space="preserve">Supply, installation,  testing and commissioning of Jockey pump  shall be end-suction top-discharge back pull-out type comprising of the following: </t>
  </si>
  <si>
    <t>Jockey pump shall be motor driven and drive rating shall be atleast 1.25 times the power required at duty point.The installation shall be complete with necessary  tees, elbows, reducers, union,  flanges,asbestos free gaskets,  GI  nuts  bolts,  washer including supporting/fixing the pipe on floor / wall /ceiling with clamps,   hangers (using anchor fastners) as per specification.</t>
  </si>
  <si>
    <t>For pump defined above &amp; of duty as follows :
Hydrant and Sprinkler System 
Flow : 10.8 cum/hr
Head : 88 mts</t>
  </si>
  <si>
    <t>Total for Pump And Accessories</t>
  </si>
  <si>
    <t>4.2.1</t>
  </si>
  <si>
    <t>Supply &amp; installation of  ERW black pipes (Piping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</si>
  <si>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per /IS/TAC.</t>
  </si>
  <si>
    <t>4.2.1.1</t>
  </si>
  <si>
    <t>15 NB</t>
  </si>
  <si>
    <t>4.2.1.2</t>
  </si>
  <si>
    <t>25 NB</t>
  </si>
  <si>
    <t>4.2.1.3</t>
  </si>
  <si>
    <t>50 NB</t>
  </si>
  <si>
    <t>4.2.1.4</t>
  </si>
  <si>
    <t>80 NB</t>
  </si>
  <si>
    <t>4.2.1.5</t>
  </si>
  <si>
    <t>100 NB</t>
  </si>
  <si>
    <t>4.2.1.6</t>
  </si>
  <si>
    <t>150 NB</t>
  </si>
  <si>
    <t>4.2.1.7</t>
  </si>
  <si>
    <t>200 NB</t>
  </si>
  <si>
    <t>4.2.1.8</t>
  </si>
  <si>
    <t>250 NB</t>
  </si>
  <si>
    <t>4.2.2</t>
  </si>
  <si>
    <t>Underground pipes shall be laid 1 m below ground level and wrapped and coated as per IS: 10221.On completion of wrapping and coating 4 mm thk (1 coat)  it shall be tested by holiday testing. After erection the entire piping system shall be hydro tested at 1.5 times the working presure for 2 hours. At least 10% of all the welded joints shall be radiographically tested and half of the joints radiographed shall be field joints including excavation, backfilling as per specification</t>
  </si>
  <si>
    <t>4.2.2.1</t>
  </si>
  <si>
    <t>4.2.2.2</t>
  </si>
  <si>
    <t>4.2.2.3</t>
  </si>
  <si>
    <t>4.2.2.4</t>
  </si>
  <si>
    <t>4.2.2.5</t>
  </si>
  <si>
    <t>4.2.3</t>
  </si>
  <si>
    <t>Providing and laying of 250 mm dia non-pressure NP2 class (light duty) R.C.C. Pipes with collars jointed with stiff mixture of cement mortar in the proportion of 1:2 (1 cement : 2 fine sand) including testing of joints etc. complete :</t>
  </si>
  <si>
    <t>4.2.4</t>
  </si>
  <si>
    <t xml:space="preserve">Supply &amp; installation of  S.S.  Internal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Internal fire hydrant)  </t>
  </si>
  <si>
    <t>4.2.5</t>
  </si>
  <si>
    <t xml:space="preserve">Supply &amp; installation of S.S External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External fire hydrant)  </t>
  </si>
  <si>
    <t>4.2.6</t>
  </si>
  <si>
    <t>Supply &amp; installation Fire hose cabinets , these cabinates shall be fabricated from 2.00 mm thick CRCA sheet with locking arrangement of size of hose cabinet shall be 750 mm x 600 mm x 250 mm the painting of the hose cabinet shall be post office red colour paint.   Each hose cabinet shall accommodate two nos. of 15 Mt. Long hose-pipes and one no. of branch pipe with nozzle.  The fire hose cabinet will have the legend “FIRE HOSE” painted prominently in the graphic style as per specification.</t>
  </si>
  <si>
    <t>4.2.7</t>
  </si>
  <si>
    <t>Supply &amp; installation controlled percolating fire hose pipe (as per IS:8423) of 63 mm dia and 15 meter length rated for burst pressure of 35.7 Kg/sqcm. The hose shall be tested for flame resistance test in accordance to IS:8423. Hose shall be complete with ISI marked SS male &amp; female coupling (IS:903) as per specification.</t>
  </si>
  <si>
    <t>4.2.8</t>
  </si>
  <si>
    <t>Supply &amp; installation of swinging type First Aid hose reel (IS 884 ) in post office red colour drum with 30 mts long and 19 mm dia REINFORCED RUBBER , 20 mm dia gate valve stop cock, (IS:778, class - II) terminating with G.M  Coupling  &amp;  nozzle  of 6mm outlet with shut off valve confirming to IS 8090 - 1976  complete with  socket for tap-off, drum and brackets (including painting) for installation on wall with anchor fastner, bolts &amp; nuts as per specification.</t>
  </si>
  <si>
    <t>4.2.9</t>
  </si>
  <si>
    <t>Supply &amp; installation of 63 mm dia instantaneous    pattern   branch  short SS pipe,  20 mm dia   nozzle conforming to IS 903, suitable for inter connection   to   hose   pipe   coupling complete as per specification.</t>
  </si>
  <si>
    <t>4.2.10</t>
  </si>
  <si>
    <t>Supply &amp; installation of S.S 4 way fire water tank inlet  connection with 4 Nos 63 mm dia. built - in Non- return valves instantaneous coupling type arranged on 150 mm dia. Pipe manifold and connected to Fire water tank as per specification.</t>
  </si>
  <si>
    <t>4.2.11</t>
  </si>
  <si>
    <t xml:space="preserve">Designing, Supply and installation Orifice plate made out of stainless stand plate (thickness as per specification) for following size of pipe to reduce pressure upto 3.5 Kg/sqcm complete in all respects </t>
  </si>
  <si>
    <t>4.2.12</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</si>
  <si>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excavation,foundation concrete 1:5:10 (1 cement : 5 fine sand: 10 graded stone aggregate 40 mm nominal size ) and inside plastering with cement mortar 1:3 (1 cement : 3 coarse sand) 12 mm thick, finished with a floating coat of neat cement complete as per standard design With common burnt clay F.P.S.(non modular) bricks of class designation 7.5</t>
  </si>
  <si>
    <t>4.2.13</t>
  </si>
  <si>
    <t>Providing &amp; fixing of FRP 150kg duty manhole cover with frame of  900 x 900 mm internal dia for valve chamber.</t>
  </si>
  <si>
    <t>Total for Hydrant System &amp; Accessories</t>
  </si>
  <si>
    <t>4.3.1</t>
  </si>
  <si>
    <t>Supply &amp; installation of Gate valve (of sizes 50NB &amp; above) conform to IS 14846 and shall be of C.I to IS: 210 GR. FG 260 &amp; flanged Ends shall be drilled to ANSI B16.5.Gate valve, in smaller sizes (≤50NB), shall be all bronze and confirming to IS:778 with screwed ends as per specification.</t>
  </si>
  <si>
    <t>4.3.1.1</t>
  </si>
  <si>
    <t>4.3.1.2</t>
  </si>
  <si>
    <t>4.3.1.3</t>
  </si>
  <si>
    <t>4.3.1.4</t>
  </si>
  <si>
    <t>4.3.1.5</t>
  </si>
  <si>
    <t>4.3.2</t>
  </si>
  <si>
    <t>Supply &amp;  installation of Wafer Check Valves with cast iron body conforming to API 594  including   rubber   gasket, union, etc. complete  as per specification.</t>
  </si>
  <si>
    <t>4.3.2.1</t>
  </si>
  <si>
    <t>4.3.2.2</t>
  </si>
  <si>
    <t>4.3.3</t>
  </si>
  <si>
    <t>Supply &amp; installation of Air Release Valve for  risers, suitable for pressure not less than 15 Kg/Sq.cm. as per specification</t>
  </si>
  <si>
    <t>4.3.4</t>
  </si>
  <si>
    <t>Supply &amp; installation of globe valve confirming to IS: 778 with screwed ends.Valve body shall be hydro tested at 24 kg/sq.cm (g) and seat and back seat at 16 kg/sq.cm. (g). 15mm dia.</t>
  </si>
  <si>
    <t>4.3.5</t>
  </si>
  <si>
    <t>Supply &amp; installation pressure relief valve confirming to ASTM A216 Gr. WCB. It shall have adjustable setting in range suitable for operating range of the pump.  The relief valve outlet shall be led back to the tank.  The valve shall be 150# rated.  Relief valve body shall be cast steel confirming to ASTM A216 Gr. WCB.Relief valve body shall be hydraulically tested at 24.0 kg/sq.cm (g) as per sepecification.</t>
  </si>
  <si>
    <t>4.3.5.1</t>
  </si>
  <si>
    <t>4.3.6</t>
  </si>
  <si>
    <t>Supply, Installation, Testing &amp; commissioning  of  C.I.flanged "Y" type Strainer (PN 1.6) with SS mesh, suitable flanges, nuts, bolts, washer, asbestos free gaskets etc. as per specification.</t>
  </si>
  <si>
    <t>4.3.6.1</t>
  </si>
  <si>
    <t>150NB</t>
  </si>
  <si>
    <t>4.3.6.2</t>
  </si>
  <si>
    <t>200NB</t>
  </si>
  <si>
    <t>Total for Valves</t>
  </si>
  <si>
    <t>4.4.1</t>
  </si>
  <si>
    <t>Supply &amp; installation of pressure gauge(suitable for working pressure of (0-16 Kg/cm2(g)) of Stainless Steel with 6 inch phenolic dial (white dial with black numerals), 316 SS Bourdon tube, nylon movements and micrometer type adjustable aluminium pointer with accuracy of +/-0.1% of span including accessories like siphons for steam services, snubbers for pump discharge applications and chemical diaphragm for corrosive and oil services and name plate, etc. Material of accessories shall be SS. IP65 degree of protection for enclosure. Over range protection shall be 50% above maximum pressure. Armoured capillary of 15 M shall be provided as per specification.</t>
  </si>
  <si>
    <t>4.4.2</t>
  </si>
  <si>
    <t>Providing, fixing, testing and commissioning adjustable type pressures switches suitable for operating with hydrant and sprinkler systems for working pressure of 11Kg/cm² pressure including electrical wiring complete as required. The cost of electrical wiring will be included in this item. Vendor also need to submit the calibration certificate of Pressure switch as per specification.</t>
  </si>
  <si>
    <t>4.4.3</t>
  </si>
  <si>
    <t>Supply &amp; installation of Float &amp; Cord type Level gauge / indicator for underground fire water tank (Tank Height is 5m) as per specification.</t>
  </si>
  <si>
    <t>4.4.4</t>
  </si>
  <si>
    <t>Supply &amp; installation of Float Switch switch as per specification.</t>
  </si>
  <si>
    <t>Total for Instruments</t>
  </si>
  <si>
    <t>4.5.1</t>
  </si>
  <si>
    <t>Supply &amp; installation of ERW black pipes(Piping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</si>
  <si>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required.</t>
  </si>
  <si>
    <t>4.5.1.1</t>
  </si>
  <si>
    <t>4.5.1.2</t>
  </si>
  <si>
    <t>32NB</t>
  </si>
  <si>
    <t>4.5.1.3</t>
  </si>
  <si>
    <t>40 NB</t>
  </si>
  <si>
    <t>4.5.1.4</t>
  </si>
  <si>
    <t>4.5.1.5</t>
  </si>
  <si>
    <t>65 NB</t>
  </si>
  <si>
    <t>4.5.1.6</t>
  </si>
  <si>
    <t>4.5.1.7</t>
  </si>
  <si>
    <t>4.5.1.8</t>
  </si>
  <si>
    <t>125 NB</t>
  </si>
  <si>
    <t>4.5.1.9</t>
  </si>
  <si>
    <t>4.5.2</t>
  </si>
  <si>
    <t>Supply Installation testing &amp; commissioning of Pendant type sprinkler of 15 NB, Quartzoid bulb type 68 deg.standard Response, with adjustable escutcheon plate in SS 304 as per UL/FM Approved.</t>
  </si>
  <si>
    <t>4.5.3</t>
  </si>
  <si>
    <t>Supply &amp; installation  of Corrugated SS-304 flexible sprinkler pipe droplet for 12 kg/ sq. cm. working pressure with 1/2" BSP threaded outlet &amp; 1" BSP threaded inlet with reducer nipple, snap, clamp, T-bar bracket/all types of couplings  etc. with necessary fitting complete as required.</t>
  </si>
  <si>
    <t>4.5.3.1</t>
  </si>
  <si>
    <t>1500 mm length</t>
  </si>
  <si>
    <t>4.5.4</t>
  </si>
  <si>
    <t>Providing, fixing, testing and commissioning of  Cast Iron installation control valve assembly (test pressure should not be less than 15.0 Kg/Sq.cm) with flanges, nut, bolts &amp; gasket complete with pad locking arrangement, vertical wet alarm valve with hydraulic alarm motor &amp; gong, 2 nos. pressure gauges as per manufacturer recommendation with ball valves, 15 mm dia test valves, 50 mm dia drain valve with all necessary accessories as per specification.</t>
  </si>
  <si>
    <t>4.5.4.1</t>
  </si>
  <si>
    <t>4.5.5</t>
  </si>
  <si>
    <t>Supply, Installation, Testing &amp; commissioning  of  flow switch on sprinkler distribution header on each floor  to be installed as per manufacturer specifications in an accessible location as per site, complete including wiring to monitor modules with potential free contact  with 2 No. NONC  as per the specification.</t>
  </si>
  <si>
    <t>4.5.5.1</t>
  </si>
  <si>
    <t>4.5.6</t>
  </si>
  <si>
    <t>Supply, Installation, Testing &amp; commissioning  of CI butterfly valves as per BS5155/IS 13095 Hand lever operated type with required flanges, nuts, bolts,washer, asbestos free gaskets etc. complete</t>
  </si>
  <si>
    <t>4.5.6.1</t>
  </si>
  <si>
    <t>4.5.6.2</t>
  </si>
  <si>
    <t>4.5.6.3</t>
  </si>
  <si>
    <t>4.5.6.4</t>
  </si>
  <si>
    <t xml:space="preserve">Total for Sprinkler System </t>
  </si>
  <si>
    <r>
      <t xml:space="preserve">Supply, Installation, Testing &amp; commissioning  of  </t>
    </r>
    <r>
      <rPr>
        <b/>
        <sz val="11"/>
        <rFont val="Times New Roman"/>
        <family val="1"/>
      </rPr>
      <t xml:space="preserve">Portable Fire extinguishers </t>
    </r>
    <r>
      <rPr>
        <sz val="11"/>
        <rFont val="Times New Roman"/>
        <family val="1"/>
      </rPr>
      <t>((As per IS : 15683:2006) of following type &amp; capacity complete.</t>
    </r>
  </si>
  <si>
    <t>4.6.1</t>
  </si>
  <si>
    <t xml:space="preserve">9 Litres Capacity Water Gas Pressure Type </t>
  </si>
  <si>
    <t>4.6.2</t>
  </si>
  <si>
    <t>2 Kg. CO2 Type</t>
  </si>
  <si>
    <t>4.6.3</t>
  </si>
  <si>
    <t>6 Kg Capacity Dry Chemical Powder(DCP) type</t>
  </si>
  <si>
    <t>4.6.4</t>
  </si>
  <si>
    <t>4.5 Kg. CO2 Type</t>
  </si>
  <si>
    <t>4.6.5</t>
  </si>
  <si>
    <t>Supplying and Installation of sand filled fire buckets of 24 gauge galvanized steel sheet, standard 9 litre capacity and of round bottom shape, red   outside  and  black  on the bottom ,in scribed with letters “FIRE” in black and gold. Cost shall be inclusive of providing MS stand duly painted over a coat of primer</t>
  </si>
  <si>
    <t>Total for Portable Fire Extinguishers</t>
  </si>
  <si>
    <t xml:space="preserve">Electrical Panel </t>
  </si>
  <si>
    <t>4.7.1</t>
  </si>
  <si>
    <t xml:space="preserve">Fabrication, supplying, installation, testing &amp; commissioning of electrical control panel of cubical construction, floor mounted type fabricated out of 2mm Thick CRCA sheet, compartmentalized with hinged lockable doors, dust and vermin proof, powder coated of approved shade after 7 tank treatment process, cable alley, inter-connection, having switchgears and accessories mounting and internal wiring, earth terminals, numbering,  etc., complete in all respects suitable for operation on 415 V, 3 phase, 50 Hz. AC supply with enclosure protection class IP 42 as required. Including supply installation , termination testing &amp; Commissioning of power and control cables  as per specification </t>
  </si>
  <si>
    <t>4.7.2</t>
  </si>
  <si>
    <t>Common Panel In Fire Pump House</t>
  </si>
  <si>
    <t>Lot</t>
  </si>
  <si>
    <t>(I) Incomer</t>
  </si>
  <si>
    <t xml:space="preserve"> 400 Amps. TP &amp; N SFU with HRC fuses.</t>
  </si>
  <si>
    <t xml:space="preserve"> Voltmetre (0-500 Volts) with selector switch.</t>
  </si>
  <si>
    <t xml:space="preserve"> Ammetre (0-500 Amps.) with selector   switch &amp; CT's etc. </t>
  </si>
  <si>
    <t>Set of 3 Phase LED indicating lamp.</t>
  </si>
  <si>
    <t xml:space="preserve"> Set of Al.bus bar 630 Amps.</t>
  </si>
  <si>
    <t>MCC-cum-ICP inclusive of Alarm annunciators, pushbuttons, selector switches etc.</t>
  </si>
  <si>
    <t>(ii) Outgoing.</t>
  </si>
  <si>
    <t>a) Main fire pump.- 1 each</t>
  </si>
  <si>
    <t xml:space="preserve">200 Amps TP &amp; N SFU  with HRC fuses with suitable HP fully automatic star/delta starter with over load protection, current sensing type single phase preventor complete with all accessories and internal wiring required for automatic operation, selector switch for local/remote, auto/manual/OFF operation.  </t>
  </si>
  <si>
    <t>b) Jockey Pump. - 1 each</t>
  </si>
  <si>
    <t>63 Amps.TP &amp; N SFU with HRC fuses with suitable HP fully automatic DOL starter with over load protection, current sensing type single phase preventor complete with all accessories and internal wiring required for automatic operation, selector switch for local/remote, auto/manual/OFF operation.</t>
  </si>
  <si>
    <t>4.7.3</t>
  </si>
  <si>
    <t>Diesel Engine Control</t>
  </si>
  <si>
    <t>Control for Diesel engine comprising:-</t>
  </si>
  <si>
    <t>Auto/Manual selector switch &amp; 3 attempt starting device, timers and relays as required, push buttons, start/stop in manual mode.</t>
  </si>
  <si>
    <t>Indication lamp for High/Low Lub.oil pressure, High Water Temperature. And Engine ON indication.</t>
  </si>
  <si>
    <t xml:space="preserve">Battery charger suitable for 12 V/24V DC with boost and tickle selector switch, 0-15 V/0-30 V  DC volt metre, 0-20A DC  Ammetre.   </t>
  </si>
  <si>
    <t>All standard relays and accessories for   automatic operation of diesel engine.</t>
  </si>
  <si>
    <t>12V/24V battery (VRLA maintenance free) of suitable AH rating (minimum 180 AH)</t>
  </si>
  <si>
    <t xml:space="preserve">Total for Electrical Panel </t>
  </si>
  <si>
    <t>Total for Fire Protection Works</t>
  </si>
  <si>
    <t>Sanitary wares, Fixtures, Fittings and Accessories</t>
  </si>
  <si>
    <t>Soil, Waste, Vent and Rain Water Pipes</t>
  </si>
  <si>
    <t>Internal Building Water Supply System</t>
  </si>
  <si>
    <t>Plant Room</t>
  </si>
  <si>
    <t>Civil Work</t>
  </si>
  <si>
    <t>Electrical Installation for Water Supply System</t>
  </si>
  <si>
    <t xml:space="preserve">Hot water System </t>
  </si>
  <si>
    <t>Total : Plumbing</t>
  </si>
  <si>
    <t>Sanitarywares, Fixtures, Fittings and Accessories</t>
  </si>
  <si>
    <t>3.1.1</t>
  </si>
  <si>
    <t>3.1.2</t>
  </si>
  <si>
    <t>3.1.2.1</t>
  </si>
  <si>
    <t>3.1.3</t>
  </si>
  <si>
    <t>3.1.4</t>
  </si>
  <si>
    <t>3.1.5</t>
  </si>
  <si>
    <t>3.1.6</t>
  </si>
  <si>
    <t>3.1.7</t>
  </si>
  <si>
    <t>3.1.7.1</t>
  </si>
  <si>
    <t xml:space="preserve"> 15 mm nominal bore, 80 mm long, 42 mm high and 30 mm wide with BSP female threads weighing not less than 48 gms</t>
  </si>
  <si>
    <t>3.1.8</t>
  </si>
  <si>
    <t>Providing and fixing PTMT Bottle Trap for Wash basin and sink.</t>
  </si>
  <si>
    <t>3.1.9</t>
  </si>
  <si>
    <t>3.1.10</t>
  </si>
  <si>
    <t>3.1.11</t>
  </si>
  <si>
    <t>15 mm nominal bore</t>
  </si>
  <si>
    <t>3.1.12</t>
  </si>
  <si>
    <t>3.1.13</t>
  </si>
  <si>
    <t>3.1.14</t>
  </si>
  <si>
    <t xml:space="preserve"> C.P. brass</t>
  </si>
  <si>
    <t>3.1.15</t>
  </si>
  <si>
    <t>3.1.16</t>
  </si>
  <si>
    <t>3.1.17</t>
  </si>
  <si>
    <t>3.1.18</t>
  </si>
  <si>
    <t>3.1.19</t>
  </si>
  <si>
    <t>3.1.20</t>
  </si>
  <si>
    <t xml:space="preserve"> Kitchen sink without drain board</t>
  </si>
  <si>
    <t xml:space="preserve"> 610x510 mm bowl depth 200 mm</t>
  </si>
  <si>
    <t xml:space="preserve"> Kitchen sink with drain board</t>
  </si>
  <si>
    <t xml:space="preserve"> 510x1040 mm bowl depth 250 mm</t>
  </si>
  <si>
    <t>3.1.21</t>
  </si>
  <si>
    <t>3.1.22</t>
  </si>
  <si>
    <t>3.1.23</t>
  </si>
  <si>
    <t>3.1.24</t>
  </si>
  <si>
    <t>3.1.25</t>
  </si>
  <si>
    <t>3.1.26</t>
  </si>
  <si>
    <t>Waste coupling 31 mm dia of 79 mm length and 62 mm breadth weighing not less than 45 gms</t>
  </si>
  <si>
    <t>3.1.27</t>
  </si>
  <si>
    <t>3.1.28</t>
  </si>
  <si>
    <t>100 mm diameter</t>
  </si>
  <si>
    <t>3.1.29</t>
  </si>
  <si>
    <t>3.1.30</t>
  </si>
  <si>
    <t>3.1.31</t>
  </si>
  <si>
    <t xml:space="preserve"> 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
</t>
  </si>
  <si>
    <t>Total for Sanitary wares, Fixtures, Fittings and Accessories</t>
  </si>
  <si>
    <t>Building Internal Drainage System</t>
  </si>
  <si>
    <t>3.2.1</t>
  </si>
  <si>
    <r>
      <t>Supplying, Fixing and Testing uPVC pressure pipes (6 Kg/cm</t>
    </r>
    <r>
      <rPr>
        <vertAlign val="superscript"/>
        <sz val="11"/>
        <rFont val="Times New Roman"/>
        <family val="1"/>
      </rPr>
      <t>2</t>
    </r>
    <r>
      <rPr>
        <sz val="11"/>
        <rFont val="Times New Roman"/>
        <family val="1"/>
      </rPr>
      <t>) confirming to IS: 4985 for waste connection from wash basins and pantry sinks to floor trap/ anti syphonage pipe with solvent cement joints, including all the fittings, laid above false ceiling concealed in wall, etc., the work shall include wall chases and making good the same in cement mortar, etc., complete. The quoted rate should include necessary supports like GI hanger supports, GI grip bolts and GI clamps, etc., in false ceiling area as well as supplying and fixing GI slotted angle iron brackets, hangers, supports with necessary drilling holes to suit the insertion of pipe clamps, deburring, brickwork/ concrete supports etc., as per detailed drawing for supporting soil, waste and rain water pipes and water supply pipes in shafts with suitable GI clamps, GI bolts, anchor bolts, nuts and washers fixed on shaft walls outer walls, etc. The quoted rate shall include the cost of brackets galvanised with zinc alloy of 0.08 mm thick conforming to IS: 1239, etc., complete.  
The Rate shall also be inclusive of two coats of painting synthetic enamel paint of approved colour over one coat of primer and pipe identification labels and technical specification.</t>
    </r>
  </si>
  <si>
    <t>3.2.1.1</t>
  </si>
  <si>
    <t>50 mm dia ID</t>
  </si>
  <si>
    <t>3.2.1.2</t>
  </si>
  <si>
    <t>40 mm dia ID</t>
  </si>
  <si>
    <t>3.2.2</t>
  </si>
  <si>
    <t>Supplying, Fixing and Testing uPVC soil, waste and vent pipes (SWR) confirming to IS: 13592 - 2013, and IS: 14735 Type B with rubber ring (confirming to IS: 5382) joint inclusive of all necessary specials like bends, tees, offsets, doorbends, junctions, cowls, etc., laid under floor/ fixed on walls, hung under the ceiling, and in pipe shafts, etc., complete. The quoted rate should include lead and lifting charges to all levels, necessary scafolding and supports like hanger supports, grip bolts and clamps and making good the openings, etc.  The rate should include supplying and fixing GI slotted angle iron brackets, hangers, supports with necessary drilling holes to suit the insertion of pipe clamps, deburring etc., as per detailed drawing for supporting soil, waste and rain water pipes and water supply pipes in shafts with suitable fabricated GI clamps, GI bolts, GI anchor bolts, GI nuts and GI washers fixed on shaft walls outer walls, brick work/ concrete supports, etc. The quoted rate shall include the cost of brackets galvanised with zinc alloy of 0.08 mm thick conforming to IS: 1239, etc. complete.  
The Rate shall also be inclusive of 2 coats of painting synthetic enamel paint of approved colour over one coat of primer and pipe identification labels and technical specification.</t>
  </si>
  <si>
    <t>3.2.2.1</t>
  </si>
  <si>
    <t>75 mm dia.</t>
  </si>
  <si>
    <t>3.2.2.2</t>
  </si>
  <si>
    <t>110 mm dia.</t>
  </si>
  <si>
    <t>3.2.3</t>
  </si>
  <si>
    <t xml:space="preserve"> Providing and fixing on wall face unplasticised Rigid PVC rain water pipes conforming to IS : 13592 Type A, including jointing with seal ring conforming to IS : 5382, leaving 10 mm gap for thermal expansion,
The Rate shall also be inclusive of two coats of painting synthetic enamel paint of approved colour over one coat of primer and pipe identification labels and technical specification
(i) Single socketed pipes</t>
  </si>
  <si>
    <t>3.2.3.1</t>
  </si>
  <si>
    <t>75 mm diameter</t>
  </si>
  <si>
    <t>3.2.3.2</t>
  </si>
  <si>
    <t>110 mm diameter</t>
  </si>
  <si>
    <t>3.2.4</t>
  </si>
  <si>
    <t>Providing and fixing to the inlet mouth of rain water pipe cast iron grating 15 cm diameter and weighing not less than 440 grams.</t>
  </si>
  <si>
    <t>3.2.5</t>
  </si>
  <si>
    <t xml:space="preserve"> Making khurras 45x45 cm with average minimum thickness of 5 cm cement concrete 1:2:4 (1 cement : 2 coarse sand : 4 graded stone aggregate of 20 mm nominal size) over P.V.C. sheet 1 mx1 mx400 micron, finished with 12 mm cement plaster 1:3 (1 cement : 3 coarse sand) and a coat of neat cement, rounding the edges, making and finishing the outlet complete.</t>
  </si>
  <si>
    <t>3.2.6</t>
  </si>
  <si>
    <t>Supplying, Fixing and Testing uPVC Multi Floor Trap/ 'P' trap with SS grating with SS screw of size 125 mm x 125 mm, inlet 75 mm and outlet of 75 mm dia. bronze. Quoted rate shall include necessary uPVC pipe connector, extension pipe and reducing tee for waste pipe connections from wash and Kitchen area, etc. complete.</t>
  </si>
  <si>
    <t>3.2.7</t>
  </si>
  <si>
    <t>Supplying, Fixing and Testing SS Floor Cleanout cover with SS ring and SS screws with SS screws of size 125 mm x 125 mm for 82 mm diameter uPVC. Quoted rate shall include neccessary connector/ adapters for Soil/ Waste Pipe connections complete.</t>
  </si>
  <si>
    <t>3.2.8</t>
  </si>
  <si>
    <t xml:space="preserve"> Providing and fixing trap of self cleansing design with screwed down or hinged grating with or without vent arm complete, including cost of cutting and making good the walls and floors:
</t>
  </si>
  <si>
    <t>3.2.8.1</t>
  </si>
  <si>
    <t>100 mm inlet and 100 mm outlet</t>
  </si>
  <si>
    <t>3.2.8.1.1</t>
  </si>
  <si>
    <t>Sand cast iron S&amp;S as per IS: 3989</t>
  </si>
  <si>
    <t>3.2.8.2</t>
  </si>
  <si>
    <t>100 mm inlet and 75 mm outlet</t>
  </si>
  <si>
    <t>3.2.8.2.1</t>
  </si>
  <si>
    <t>Sand cast iron S&amp;S as per IS - 3989</t>
  </si>
  <si>
    <t>3.2.9</t>
  </si>
  <si>
    <t>Supplying, fixing and testing CI 'P' trap with stainless steel floor grating 125 x 125 mm size, inlet and outlet of 100 mm dia.. Quoted rate shall include necessary GI pipe hopper for waste Pipe  connections from wash and Kitchen Areas etc., including necessary fittings complete.</t>
  </si>
  <si>
    <t>3.2.10</t>
  </si>
  <si>
    <t>Supplying, fixing and testing uPVC floor trap (heavy duty hinged type) with brass CP frame &amp; cover (150mm x 150mm). Trap of 100 mm dia.  Inlet and 75 mm dia outlet with a seal of at least 23 mm for waste from wash basins and shower fixed on a bed of cement concrete etc.,</t>
  </si>
  <si>
    <t>3.2.11</t>
  </si>
  <si>
    <t>Supplying, Installing, testing &amp; Commissioning UPVC Vent cowl as per IS 14735.</t>
  </si>
  <si>
    <t>3.2.11.1</t>
  </si>
  <si>
    <t>75 mm Diameter</t>
  </si>
  <si>
    <t>3.2.11.2</t>
  </si>
  <si>
    <t>100 mm Diameter</t>
  </si>
  <si>
    <t>3.2.12</t>
  </si>
  <si>
    <t xml:space="preserve"> Providing and fixing ,jointing with lead free saalant for soil, waste and vent pipes including fittings etc for canteen kitchen drainage only :
</t>
  </si>
  <si>
    <t>3.2.12.1</t>
  </si>
  <si>
    <t>100 mm dia</t>
  </si>
  <si>
    <t>3.2.12.2</t>
  </si>
  <si>
    <t>Centrifugally cast (spun) iron socket &amp; spigot (S&amp;S) pipe as per IS: 3989</t>
  </si>
  <si>
    <t>3.2.12.3</t>
  </si>
  <si>
    <t xml:space="preserve"> 75 mm diameter</t>
  </si>
  <si>
    <t>3.2.12.4</t>
  </si>
  <si>
    <t xml:space="preserve"> Centrifugally cast (spun) iron socketed pipe as per IS: 3989</t>
  </si>
  <si>
    <t>3.2.13</t>
  </si>
  <si>
    <t>Providing and fixing unplasticised-PVC pipe clips of approved design to unplasticised-PVC rain water pipes by means of 50x50x50 mm hard wood plugs, screwed with M.S. screws of required length,including cutting brick work
100 mm Pipe</t>
  </si>
  <si>
    <t>3.2.14</t>
  </si>
  <si>
    <t>Providing and fixing unplasticised-PVC pipe clips of approved design to unplasticised-PVC rain water pipes by means of 50x50x50 mm hard wood plugs, screwed with M.S. screws of required length,including cutting brick work
75 mm Pipe</t>
  </si>
  <si>
    <t>Total for  – Soil, Waste, Vent and Rain Water Pipes</t>
  </si>
  <si>
    <t>3.3.1</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</si>
  <si>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Engineer-in-Charge.Concealed work, including cutting chases and making good the wall etc.</t>
  </si>
  <si>
    <t>3.3.1.1</t>
  </si>
  <si>
    <t>15 mm nominal outer dia pipes</t>
  </si>
  <si>
    <t>3.3.1.2</t>
  </si>
  <si>
    <t>20 mm nominal outer dia pipes</t>
  </si>
  <si>
    <t>3.3.1.3</t>
  </si>
  <si>
    <t>25 mm nominal outer dia pipes</t>
  </si>
  <si>
    <t>3.3.1.4</t>
  </si>
  <si>
    <t>32 mm nominal outer dia pipes</t>
  </si>
  <si>
    <t>3.3.1.5</t>
  </si>
  <si>
    <t>40 mm nominal outer dia pipes</t>
  </si>
  <si>
    <t>3.3.2</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</si>
  <si>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Engineer-in-Charge.Internal work - Exposed on wall
The Rate shall also be inclusive of two coats of painting synthetic enamel paint of approved colour over one coat of primer and pipe identification labels and technical specification.</t>
  </si>
  <si>
    <t>3.3.2.1</t>
  </si>
  <si>
    <t>3.3.2.2</t>
  </si>
  <si>
    <t>3.3.2.3</t>
  </si>
  <si>
    <t>3.3.2.4</t>
  </si>
  <si>
    <t>3.3.2.5</t>
  </si>
  <si>
    <t>3.3.2.6</t>
  </si>
  <si>
    <t>50 mm nominal outer dia pipes</t>
  </si>
  <si>
    <t>3.3.2.7</t>
  </si>
  <si>
    <t>65 mm nominal outer dia pipes</t>
  </si>
  <si>
    <t>3.3.2.8</t>
  </si>
  <si>
    <t>80 mm nominal outer dia pipes</t>
  </si>
  <si>
    <t>3.3.3</t>
  </si>
  <si>
    <t xml:space="preserve">Supplying and wrapping closed cell nitrile rubber armaflex 6mm thick tape for concealed piping &amp; 19 mm thick tube for exposed piping  for hot water pipes thermal insulation for toilet internals / roof as per manufacturer's instruction. The exposed pipes on roof shall be protected with aluminium cladding of 24 gauge sheet. </t>
  </si>
  <si>
    <t>3.3.3.1</t>
  </si>
  <si>
    <t>15 mm dia</t>
  </si>
  <si>
    <t>3.3.3.2</t>
  </si>
  <si>
    <t>20 mm dia</t>
  </si>
  <si>
    <t>3.3.3.3</t>
  </si>
  <si>
    <t>25 mm dia</t>
  </si>
  <si>
    <t>3.3.3.4</t>
  </si>
  <si>
    <t>32 mm dia</t>
  </si>
  <si>
    <t>3.3.3.5</t>
  </si>
  <si>
    <t>40 mm dia</t>
  </si>
  <si>
    <t>3.3.4</t>
  </si>
  <si>
    <t xml:space="preserve"> Providing and fixing gun metal gate valve with C.I. wheel of approved quality (screwed end) :</t>
  </si>
  <si>
    <t>3.3.4.1</t>
  </si>
  <si>
    <t xml:space="preserve"> 25 mm nominal bore</t>
  </si>
  <si>
    <t>3.3.4.2</t>
  </si>
  <si>
    <t xml:space="preserve"> 32 mm nominal bore</t>
  </si>
  <si>
    <t>3.3.4.3</t>
  </si>
  <si>
    <t xml:space="preserve"> 40 mm nominal bore</t>
  </si>
  <si>
    <t>3.3.4.4</t>
  </si>
  <si>
    <t xml:space="preserve"> 50 mm nominal bore</t>
  </si>
  <si>
    <t>3.3.5</t>
  </si>
  <si>
    <t>Providing and fixing brass stop cock of approved quality</t>
  </si>
  <si>
    <t>3.3.5.1</t>
  </si>
  <si>
    <t>3.3.5.2</t>
  </si>
  <si>
    <t>20 mm nominal bore</t>
  </si>
  <si>
    <t>3.3.6</t>
  </si>
  <si>
    <t>Supplying, Installing and Testing approved make forged brass ball valves full bore, threadconforming to IS: 1703 with all necessary fittings &amp; accessories i.e, unions, connectors, adapters, PTFE tape etc., complete as directed &amp; specified.</t>
  </si>
  <si>
    <t>3.3.6.1</t>
  </si>
  <si>
    <t>15 mm diameter</t>
  </si>
  <si>
    <t>3.3.6.2</t>
  </si>
  <si>
    <t>20  mm diameter</t>
  </si>
  <si>
    <t>3.3.7</t>
  </si>
  <si>
    <t>Supplying, installing, testing and commissioning butterfly valves 'with standard lever confirmingto IS 13039 with necessary connecting 'fittngs like flanges, nuts and bolts etc., complete.</t>
  </si>
  <si>
    <t>3.3.7.1</t>
  </si>
  <si>
    <t>80 mm dia</t>
  </si>
  <si>
    <t>3.3.7.2</t>
  </si>
  <si>
    <t>65 mm dia</t>
  </si>
  <si>
    <t>3.3.8</t>
  </si>
  <si>
    <t>3.3.8.1</t>
  </si>
  <si>
    <t>3.3.9</t>
  </si>
  <si>
    <t>3.3.9.1</t>
  </si>
  <si>
    <t>25mm dia</t>
  </si>
  <si>
    <t>3.3.9.2</t>
  </si>
  <si>
    <t>3.3.9.3</t>
  </si>
  <si>
    <t>50 mm dia</t>
  </si>
  <si>
    <t>3.3.9.4</t>
  </si>
  <si>
    <t>3.3.9.5</t>
  </si>
  <si>
    <t>3.3.9.6</t>
  </si>
  <si>
    <t>3.3.10</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</si>
  <si>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i/c necessary excavation, foundation concrete 1:5:10 (1 cement : 5 fine sand :10 graded stone aggregate 40 mm nominal size) and inside plastering with cement mortar 1:3 (1 cement : 3 coarse sand) 12 mm thick, finished with a floating coat of neat cement complete as per standard design:</t>
  </si>
  <si>
    <t>3.3.10.1</t>
  </si>
  <si>
    <t>With common burnt clay F.P.S. (non modular ) bricks of class designation 7.5</t>
  </si>
  <si>
    <t>3.3.11</t>
  </si>
  <si>
    <t>Supplying, Installing, testing &amp; Commissioning pressure reducing station for cold water supply comprising of 2 Nos Gun Metal ball valves on inlet &amp; outlet, 1 No pressure reducing valve with  flanged connection, 1  No. `Y' strainer,  2   Nos    Pressure   gauge on   inlet   &amp; outlet,   and  1 No. 15 mm dia safety valve. The complete system is tested to a pressure not less than 15 Kg/Sq.cm and suitable to reduce the pressure upto 3 Kg/Sq.cm) Including flanges/ unions, nuts, bolts and washers complete as required.</t>
  </si>
  <si>
    <t>3.3.11.1</t>
  </si>
  <si>
    <t>25 mm dia (Brass Housing - PRV)</t>
  </si>
  <si>
    <t>3.3.11.2</t>
  </si>
  <si>
    <t>40 mm dia (Brass Housing - PRV)</t>
  </si>
  <si>
    <t>3.3.11.3</t>
  </si>
  <si>
    <t>50 mm dia (CI Housing - PRV)</t>
  </si>
  <si>
    <t>3.3.11.4</t>
  </si>
  <si>
    <t>65 mm dia (CI Housing - PRV)</t>
  </si>
  <si>
    <t>3.3.12</t>
  </si>
  <si>
    <t>Supplying, Installing, testing &amp; Commissioning in position electrically operated level sensor based solenoid valve with level electroeds for water tank inlet as shown in drawing &amp; specified in specifiaction including weather proof housing,control panel, isolator, cables, accessories etc complete.Item including all accessories for satisfactory installation complete</t>
  </si>
  <si>
    <t>3.3.12.1</t>
  </si>
  <si>
    <t>3.3.12.2</t>
  </si>
  <si>
    <t>3.3.12.3</t>
  </si>
  <si>
    <t>3.3.12.4</t>
  </si>
  <si>
    <t>Total for Internal Building Water Supply System</t>
  </si>
  <si>
    <t>Domestic Water Transfer Pumpset</t>
  </si>
  <si>
    <t>3.4.1</t>
  </si>
  <si>
    <t>Supply, Installation, Testing And Commissioning of Compact Self Contained Skid Water Transfer System as follows:</t>
  </si>
  <si>
    <t>(a)  In-Line, Horizontal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</si>
  <si>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(Contractor to submit performance curves and technical catalogue of the proposed model for review and information).</t>
  </si>
  <si>
    <r>
      <t xml:space="preserve">(b) The pump shall be selected for performance at best efficiency point.  However, the pump selection shall be suitable for performance with set point @ </t>
    </r>
    <r>
      <rPr>
        <u/>
        <sz val="11"/>
        <rFont val="Times New Roman"/>
        <family val="1"/>
      </rPr>
      <t>+</t>
    </r>
    <r>
      <rPr>
        <sz val="11"/>
        <rFont val="Times New Roman"/>
        <family val="1"/>
      </rPr>
      <t xml:space="preserve"> 20% of the rated head.</t>
    </r>
  </si>
  <si>
    <t>Nos. of Pumps: 3 (2 No Working + 1 No Stand By)</t>
  </si>
  <si>
    <t>Water Flow Rate: 5 LPS</t>
  </si>
  <si>
    <t>Head: 55 M</t>
  </si>
  <si>
    <t>Purpose: Domestic</t>
  </si>
  <si>
    <t>(c) Complete Skid mounted Electrical Control Panel comprising of all accessories such as float switches,  control wiring  and any other necessary imports, etc. (list to be provided by the Contractor). Pumps shall have dry run protection &amp; high/ low level alarm. Each pums shall have starters.</t>
  </si>
  <si>
    <t>(d) Accessories for each pump like NRVs on  delivery header, isolating valves on suction &amp; delivery header, pressure gauge, MS base frame (Synthetic enamel painted over a coat of primer), foundation bolts etc. complete.</t>
  </si>
  <si>
    <t>Set</t>
  </si>
  <si>
    <t>3.4.2</t>
  </si>
  <si>
    <t>Flushing Water Transfer Pumpset</t>
  </si>
  <si>
    <t>(a)  In-Line, Vertical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</si>
  <si>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Nos. of Pumps: 2 (1 No Working + 1 No Stand By)</t>
  </si>
  <si>
    <t>Purpose: Flushing</t>
  </si>
  <si>
    <t>(d) Accessories for each pump like NRVs on  delivery header, isolating valves on suction &amp; delivery header,  pressure gauge, MS base frame (Synthetic enamel painted over a coat of primer), foundation bolts etc. complete.</t>
  </si>
  <si>
    <t>3.4.3</t>
  </si>
  <si>
    <t>Submersiable Storm Water / Dewatering Pumps</t>
  </si>
  <si>
    <t>3.4.3.1</t>
  </si>
  <si>
    <t>Submersible Centrifugal Non-clog  Water Pumps.</t>
  </si>
  <si>
    <t>Supply, Installation, Testing and Commissioning of continuous duty submersible centrifugal non-clogging storm water pumps complete with 3 phase motor with all necessary protection and mechanical seal, etc. Pumps shall have dry run protection &amp; high/low level alarm. Pumps shall be supplied with 2 Nos float switches &amp; electrical control panels with cables &amp; accessories for auto/ manual mode operation complete as specified &amp; directed by Engineer/ Owner.</t>
  </si>
  <si>
    <t>Contractor to submit proposed pump model with duty curve.</t>
  </si>
  <si>
    <t>Solid Handling    : 10-12 mm</t>
  </si>
  <si>
    <t>Purpose            :  Pump Room Surface Drainage</t>
  </si>
  <si>
    <t xml:space="preserve">MOC                 :  Stainless Steel </t>
  </si>
  <si>
    <t>Flow rate            :  5 LPS</t>
  </si>
  <si>
    <t xml:space="preserve">Head                   :  15 Mts </t>
  </si>
  <si>
    <t>Pumps :- 1W+1S</t>
  </si>
  <si>
    <t>Purpose            :  Excess STP water to storm water drain</t>
  </si>
  <si>
    <t>Flow rate            :  10 LPS</t>
  </si>
  <si>
    <t>3.4.4</t>
  </si>
  <si>
    <t>Supplying, Installing, testing &amp; Commissioning Capacitance Type Electronic level Indicator for Raw Water, Flushing &amp; Treated Water Tanks each consisting of level sensor, cable and panel mounted level indicator complete.</t>
  </si>
  <si>
    <t>3.4.5</t>
  </si>
  <si>
    <t>Supplying, Installing, testing &amp; Commissioning Capacitive type level controller consisting of level sensors / float switch, side mounted or top mounted as per detail design stilling pipe cables for Raw Water Tanks, Flushing Water Tank, Sumps &amp; Overhead Water Tanks etc complete</t>
  </si>
  <si>
    <t>3.4.6</t>
  </si>
  <si>
    <t>Providing and fixing G.I. pipes complete with G.I. fittings and clamps, including cutting and making good the walls, painting etc. Internal work - Exposed on wall</t>
  </si>
  <si>
    <t>3.4.6.1</t>
  </si>
  <si>
    <t>150 NB (G.I)</t>
  </si>
  <si>
    <t>3.4.6.2</t>
  </si>
  <si>
    <t>100 NB (GI)</t>
  </si>
  <si>
    <t>3.4.6.3</t>
  </si>
  <si>
    <t>80 NB (GI)</t>
  </si>
  <si>
    <t>3.4.6.4</t>
  </si>
  <si>
    <t>65 NB (GI)</t>
  </si>
  <si>
    <t>3.4.6.5</t>
  </si>
  <si>
    <t>50 NB (GI)</t>
  </si>
  <si>
    <t>3.4.7</t>
  </si>
  <si>
    <t>Supplying, Installing, testing &amp; Commissioning manually operated cast Iron sluice valve .Item including all accessories for satisfactory installation complete</t>
  </si>
  <si>
    <t>3.4.7.1</t>
  </si>
  <si>
    <t>150 NB (CI)</t>
  </si>
  <si>
    <t>3.4.7.2</t>
  </si>
  <si>
    <t>100 NB (CI)</t>
  </si>
  <si>
    <t>3.4.7.3</t>
  </si>
  <si>
    <t>80 NB (CI)</t>
  </si>
  <si>
    <t>3.4.8</t>
  </si>
  <si>
    <t>Supplying, Installing, testing &amp; Commissioning manually operated Butterfly Valve.Item including all accessories for satisfactory installation complete</t>
  </si>
  <si>
    <t>3.4.8.1</t>
  </si>
  <si>
    <t>3.4.8.2</t>
  </si>
  <si>
    <t>3.4.8.3</t>
  </si>
  <si>
    <t>65 NB (CI)</t>
  </si>
  <si>
    <t>3.4.9</t>
  </si>
  <si>
    <t>Supplying, Installing, testing &amp; Commissioning CI Non Return Valve Item including all accessories for satisfactory installation complete</t>
  </si>
  <si>
    <t>3.4.9.1</t>
  </si>
  <si>
    <t>3.4.9.2</t>
  </si>
  <si>
    <t>3.4.9.3</t>
  </si>
  <si>
    <t>3.4.9.4</t>
  </si>
  <si>
    <t>50 NB (CI)</t>
  </si>
  <si>
    <t>3.4.10</t>
  </si>
  <si>
    <t>Supplying, Installing, testing &amp; Commissioning Pressure Gauges on discharge line of each raw water pump with ball valve.Item including all accessories for satisfactory installation complete</t>
  </si>
  <si>
    <t>3.4.11</t>
  </si>
  <si>
    <t>Supplying, Installing, testing &amp; Commissioning cast iron Strainer,Item including all accessories for satisfactory installation complete</t>
  </si>
  <si>
    <t>3.4.11.1</t>
  </si>
  <si>
    <t>3.4.11.2</t>
  </si>
  <si>
    <t>3.4.12</t>
  </si>
  <si>
    <t>Supplying, Installing, testing &amp; Commissioning Flexible Joint / Rubber Bellows r Item including all accessories for satisfactory installation complete</t>
  </si>
  <si>
    <t>3.4.12.1</t>
  </si>
  <si>
    <t xml:space="preserve">100 NB </t>
  </si>
  <si>
    <t>3.4.12.2</t>
  </si>
  <si>
    <t>3.4.12.3</t>
  </si>
  <si>
    <t>3.4.12.4</t>
  </si>
  <si>
    <t>3.4.13</t>
  </si>
  <si>
    <t>560 mm diameter C.I. cover (heavy duty) the weight of the cover to be not less than 108 kg for underground tanks</t>
  </si>
  <si>
    <t>3.4.14</t>
  </si>
  <si>
    <t>3.4.14.1</t>
  </si>
  <si>
    <t>50 mm</t>
  </si>
  <si>
    <t>3.4.14.2</t>
  </si>
  <si>
    <t>25 mm</t>
  </si>
  <si>
    <t>Total for Plant Room</t>
  </si>
  <si>
    <t>3.5.1</t>
  </si>
  <si>
    <t>Providing and placing on terrace (at all floor levels) polyethylene water storage tank ISI : 12701 marked, with cover and suitable locking arrangement and making necessary holes for inlet, outlet and overflow pipes but with fittings.</t>
  </si>
  <si>
    <t>3.5.1.1</t>
  </si>
  <si>
    <t>200 litres</t>
  </si>
  <si>
    <t>3.5.1.2</t>
  </si>
  <si>
    <t>1000 litres</t>
  </si>
  <si>
    <t>3.5.1.3</t>
  </si>
  <si>
    <t>1500 litres</t>
  </si>
  <si>
    <t>3.5.1.4</t>
  </si>
  <si>
    <t>2000 litres</t>
  </si>
  <si>
    <t>3.5.1.5</t>
  </si>
  <si>
    <t>3000 litres</t>
  </si>
  <si>
    <t>3.5.1.6</t>
  </si>
  <si>
    <t>4000 litres</t>
  </si>
  <si>
    <t>3.5.1.7</t>
  </si>
  <si>
    <t>5000 litres</t>
  </si>
  <si>
    <t>3.5.1.8</t>
  </si>
  <si>
    <t>10000 litres</t>
  </si>
  <si>
    <t>3.5.1.9</t>
  </si>
  <si>
    <t>15000 litres</t>
  </si>
  <si>
    <t>3.5.1.10</t>
  </si>
  <si>
    <t>20000 litres</t>
  </si>
  <si>
    <t>3.5.2</t>
  </si>
  <si>
    <t>Rubber Sheet 5 mm thick below Overhead water tank</t>
  </si>
  <si>
    <t>sq.m</t>
  </si>
  <si>
    <t>3.5.3</t>
  </si>
  <si>
    <t>PVC/HDPE Male &amp; female connector with rubber gasket and necessary fittings for water tanks inlet, outlet, drain , overflow etc. shall be mosquitoes proof wherever required.r Item including all accessories for satisfactory installation complete</t>
  </si>
  <si>
    <t>3.5.3.1</t>
  </si>
  <si>
    <t>3.5.3.2</t>
  </si>
  <si>
    <t>3.5.3.3</t>
  </si>
  <si>
    <t>3.5.3.4</t>
  </si>
  <si>
    <t>3.5.3.5</t>
  </si>
  <si>
    <t>3.5.3.6</t>
  </si>
  <si>
    <t>3.5.4</t>
  </si>
  <si>
    <t>Providing and fixing vent pipe of 80mm dia CPVC medium duty pipe comprising of two bends and brass mosquito proof mesh including all leads, lifts , levels and heights, painting of all the pipes and fittings with synthetic enamel paint in two coats. All complete as per the directions of EIC.</t>
  </si>
  <si>
    <t>3.5.5</t>
  </si>
  <si>
    <t xml:space="preserve"> Providing and fixing square-mouth S.W. gully trap class SP-1 complete with C.I. grating brick masonry chamber with water tight C.I. cover with frame of 300x300 mm size (inside) the weight of cover to be not less than 4.50 kg and frame to be not less than 2.70 kg as per standard design :
</t>
  </si>
  <si>
    <t>3.5.5.1</t>
  </si>
  <si>
    <t xml:space="preserve"> 100x100 mm size P type</t>
  </si>
  <si>
    <t>3.5.5.2</t>
  </si>
  <si>
    <t>With Sewer bricks conforming to IS : 4885</t>
  </si>
  <si>
    <t>3.5.6</t>
  </si>
  <si>
    <t>Constructing brick masonry road gully chamber 45x45x77.5 cm with bricks in cement mortar 1:4 (1 cement : 4 coarse sand) with pre-cast R.C.C. vertical grating complete as per standard design:</t>
  </si>
  <si>
    <t>3.5.6.1</t>
  </si>
  <si>
    <t>With common burnt clay F.P.S.(non modular) bricks of class designation 7.5</t>
  </si>
  <si>
    <t>3.5.7</t>
  </si>
  <si>
    <t>Constructing brick masonry manhole in cement mortar 1:4 ( 1 cement : 4 coarse sand)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t>
  </si>
  <si>
    <t>3.5.7.1</t>
  </si>
  <si>
    <t>Inside size 120x90 cm and 90 cm deep including C.I. cover with frame (medium duty) 500 mm internal diameter, total weight of cover and frame to be not less than 116 kg (weight of cover 58 kg and weight of frame 58 kg) :</t>
  </si>
  <si>
    <t>3.5.7.2</t>
  </si>
  <si>
    <t xml:space="preserve"> With Sewer bricks conforming to IS : 4885</t>
  </si>
  <si>
    <t>3.5.8</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</si>
  <si>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</si>
  <si>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3.5.8.1</t>
  </si>
  <si>
    <t xml:space="preserve"> With 20x20 mm square bar</t>
  </si>
  <si>
    <t>3.5.9</t>
  </si>
  <si>
    <t>Providing  and  fixing 600 mm long MS hot dip galvanized Puddle Flange ANSI B 16.5, 150# fabricated out of 6 mm thick MS plates of suitable size and pipe shall be confirming to IS:1239 heavy class pipes properly fixed in walls / top slab of tanks.  The entire fittings shall be hot dipped galvanized after fabrication.  Length shall be minimum 600 mm or wall thickness plus 200 mm on either side (which ever is more). Inclusive of all blank flanges as per detail design .Each Puddle shall be flanged on outer side for connection of pipe / fittings all complete as per directions of Engineer-In-Charge.</t>
  </si>
  <si>
    <t>3.5.9.1</t>
  </si>
  <si>
    <t xml:space="preserve"> 250mm dia.</t>
  </si>
  <si>
    <t>Each</t>
  </si>
  <si>
    <t>3.5.9.2</t>
  </si>
  <si>
    <t>200mm dia.</t>
  </si>
  <si>
    <t>3.5.9.3</t>
  </si>
  <si>
    <t>150mm dia.</t>
  </si>
  <si>
    <t>3.5.9.4</t>
  </si>
  <si>
    <t>100mm dia.</t>
  </si>
  <si>
    <t>3.5.9.5</t>
  </si>
  <si>
    <t>80mm dia.</t>
  </si>
  <si>
    <t>3.5.9.6</t>
  </si>
  <si>
    <t>65mm dia.</t>
  </si>
  <si>
    <t>3.5.9.7</t>
  </si>
  <si>
    <t>50mm dia.</t>
  </si>
  <si>
    <t>3.5.9.8</t>
  </si>
  <si>
    <t>40mm dia.</t>
  </si>
  <si>
    <t>3.5.9.9</t>
  </si>
  <si>
    <t>25mm dia.</t>
  </si>
  <si>
    <t>3.5.10</t>
  </si>
  <si>
    <t>Providing and fixing of 0.8 mtr long vent pipe of 100mm dia GI medium duty pipe comprising of two bends and brass mosquito proof mesh including all leads, lifts , levels and heights, painting of all the pipes and fittings with synthetic enamel paint in two coats. All complete as per the directions of EIC.</t>
  </si>
  <si>
    <t>3.5.11</t>
  </si>
  <si>
    <t>Providing and fixing sump pump covers of G.I. Chequered plate 4.5 mm thick with openable handles on to M.S. Hot Dip Galvanized angle frame.</t>
  </si>
  <si>
    <t>3.5.12</t>
  </si>
  <si>
    <t>Supplying &amp; fixing hot dip galvanized channel  steel grating 150 mm wide &amp; 1000 mm long (outside dimension) fabricated from MS flat bar 25 mm wide 3 mm thick, weight of grating per meter shall be not less than 4.1 kgs, complete as specified, shown in drawings and directed as per instruction of client.</t>
  </si>
  <si>
    <t>3.5.13</t>
  </si>
  <si>
    <t>Supplying &amp; fixing hot dip galvanized steel angle 30 mm x 3 mm (thick) including anchor at 1.5 meter spacing complete as specified, shown in drawings and directed as per instruction of client.</t>
  </si>
  <si>
    <t>Total for Civil Work</t>
  </si>
  <si>
    <t>Electrical Installation for Plumbing System</t>
  </si>
  <si>
    <t>3.6.1</t>
  </si>
  <si>
    <t>Electrical panel for Domestic Water supply System:</t>
  </si>
  <si>
    <t>3.6.1.1</t>
  </si>
  <si>
    <t>Design, fabrication, assembling, wiring, supply, installation, testing and commissioning of Motor control Center Panel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SP MCB 3 Sets
Panel Should Be compatible with RS485 to integret with BMS system</t>
  </si>
  <si>
    <t>INCOMER</t>
  </si>
  <si>
    <t>63 A 4P MCCB  with Phase indication lamps and Energy meter</t>
  </si>
  <si>
    <t>OUTGOINGS</t>
  </si>
  <si>
    <t>25 A TP MPCB with DOL starter -7 nos 
with Single phasing protection, overload, non reversable protection relays.</t>
  </si>
  <si>
    <t>3.6.2</t>
  </si>
  <si>
    <t>Electrical panel for Flushing Water supply System:</t>
  </si>
  <si>
    <t>3.6.2.1</t>
  </si>
  <si>
    <t>Design, fabrication, assembling, wiring, supply, installation, testing and commissioning of motor control centre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Panel Should Be compatible with RS485 to integret with BMS system</t>
  </si>
  <si>
    <t>25 A TP MPCB with DOL starter -5 nos 
with Single phasing protection, overload, non reversable protection relays.</t>
  </si>
  <si>
    <t>Cable &amp; Cable Trays for Plumbing System  :</t>
  </si>
  <si>
    <t>3.6.3</t>
  </si>
  <si>
    <t>Supplying &amp; laying of  following 1100 volt  grade  PVC sheathed copper  conductor armoured cables as per specification in existing trenches, cable trays, ducts over bed of sand, clamped to wall with suitable clamps, saddles fixing bolts including connecting testing and commissioning.</t>
  </si>
  <si>
    <t>3.6.3.1</t>
  </si>
  <si>
    <t>4 core 10 sq. mm.</t>
  </si>
  <si>
    <t>3.6.3.2</t>
  </si>
  <si>
    <t>4 core 6 sq. mm</t>
  </si>
  <si>
    <t>3.6.3.3</t>
  </si>
  <si>
    <t>4core 2.5 sq. mm</t>
  </si>
  <si>
    <t>3.6.4</t>
  </si>
  <si>
    <t>Supplying &amp; laying of  following 1100 volt  grade PVC insulated copper conductor armoured cables as per specification in existing trenches, cable trays ducts over bed of sand, clamped to wall with suitable clamps, saddles fixing bolts including connecting testing and commissioning.</t>
  </si>
  <si>
    <t>3.6.4.1</t>
  </si>
  <si>
    <t>2 core 2.5 sq.mm control cable</t>
  </si>
  <si>
    <t>3.6.4.2</t>
  </si>
  <si>
    <t>4 core 2.5 sq.mm control cable</t>
  </si>
  <si>
    <t>3.6.5</t>
  </si>
  <si>
    <t>Cable end termination of the following copper conductor armoured cables of 1100 volt grade including supplying and fixing of bimettalic crimping lugs, double compression glands with earthing facility and cable sockets etc. complete as required.</t>
  </si>
  <si>
    <t>3.6.5.1</t>
  </si>
  <si>
    <t>4 core 2.5 sq. mm</t>
  </si>
  <si>
    <t>3.6.5.2</t>
  </si>
  <si>
    <t>3.6.5.3</t>
  </si>
  <si>
    <t>3.6.6</t>
  </si>
  <si>
    <t>Supply and fixing of perforated type GI cable trays with supports, hangers, fastners of the following sizes as per specification.</t>
  </si>
  <si>
    <t>3.6.6.1</t>
  </si>
  <si>
    <t>300  mm x 40 x 40 x 2 mm thick</t>
  </si>
  <si>
    <t>3.6.6.2</t>
  </si>
  <si>
    <t xml:space="preserve">150  mm x 25 x 25 x 2 mm thick                        </t>
  </si>
  <si>
    <t>3.6.7</t>
  </si>
  <si>
    <t>EARTHING:</t>
  </si>
  <si>
    <t>3.6.8</t>
  </si>
  <si>
    <t>Supply and fixing of following bare GI tapes / wires including   all necessary  fixing  accessories  and effecting   connections as per specifications.</t>
  </si>
  <si>
    <t>3.6.8.1</t>
  </si>
  <si>
    <t>25 x 6 mm thick  GI strip.8 SWG GI wire</t>
  </si>
  <si>
    <t>Total for Electrical Installation for Plumbing System</t>
  </si>
  <si>
    <t>Solar Hot Water System
Design, supply, installation, testing &amp; commissioning solar hot water system in position, Alighning to correct position as per drawing, finishing, sealing, testing and commissioning of the approved make Solar Hot Water System  confirming to IS 12933, designed for working pressure of 3.5 bar and test pressure of 6 bar. Solar System includes the SS304 Hot water insulated storage Tank,  Skid Mounted Solar collectors Panels, Collector support frame,  including temperature sensors and timer and wiring, etc. Hot Water re-circulation Pump (1working+1standby), piping between collector pannel to tank in GI class C, closed cell insulation with aluminium cladding, Valves &amp; accessories, electrical pannel, control panel for system etc complete as per specifications. System shall be installed as per manufacturers recommendations, fixtures and fittings as per specification. All work complete as per direction of the Engineer-in-Charge,Item including all accessories for satisfactory installation complete. For capacities as follows.</t>
  </si>
  <si>
    <t>3.7.1</t>
  </si>
  <si>
    <t>1000 liters per day</t>
  </si>
  <si>
    <t>3.7.2</t>
  </si>
  <si>
    <t>500 liters per day</t>
  </si>
  <si>
    <t>3.7.3</t>
  </si>
  <si>
    <t>200 liters per day</t>
  </si>
  <si>
    <t>Total for Hot water System</t>
  </si>
  <si>
    <t>Total Amount : Plumbing Works</t>
  </si>
  <si>
    <t>CARRIAGE OF MATERIAL</t>
  </si>
  <si>
    <t>2.1.1</t>
  </si>
  <si>
    <t>Carriage of materials by mechanical transport :</t>
  </si>
  <si>
    <t>Carting away surplus excavated earth / rock (beyond the quantity required to be used in the project under this agreement) to approved designated locations using mechanical equipments.</t>
  </si>
  <si>
    <t>cum</t>
  </si>
  <si>
    <t>Total for Carriage of Material</t>
  </si>
  <si>
    <t>EARTH WORK</t>
  </si>
  <si>
    <t>2.2.1</t>
  </si>
  <si>
    <t>Earth work in excavation by mechanical means (Hydraulic excavator) / manual means over areas (exceeding 30cm in depth.  1.5m in width as well as 10 sqm on plan) including disposal of excavated earth, lead up to 50m and lift up to 1.5m, disposed earth to be levelled and neatly dressed.</t>
  </si>
  <si>
    <t>2.2.1.1</t>
  </si>
  <si>
    <t>All kinds of soil</t>
  </si>
  <si>
    <t>2.2.2</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</si>
  <si>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t>
  </si>
  <si>
    <t>2.2.2.1</t>
  </si>
  <si>
    <t>2.2.3</t>
  </si>
  <si>
    <t>Filling available excavated earth (excluding rock) in trenches, plinth, sides of foundations etc.  in layers not exceeding 20cm in depth, consolidating each deposited layer by ramming and watering, carting  the available excavated earth by mechanical means from below mentioned leads and lift upto 1.5m.  (Quoted rate to include cost of compaction to achieve at least 95% Proctor Density of refilled excavated earth.)</t>
  </si>
  <si>
    <t>2.2.4</t>
  </si>
  <si>
    <t>Extra for every additional lift of 1.5 m or part thereof in excavation/banking excavated or stacked materials.</t>
  </si>
  <si>
    <t>2.2.4.1</t>
  </si>
  <si>
    <t>All kinds of soil.</t>
  </si>
  <si>
    <t>2.2.4.1.1</t>
  </si>
  <si>
    <t>1.50 to 3.00 metre 1st lift</t>
  </si>
  <si>
    <t>2.2.4.1.2</t>
  </si>
  <si>
    <t>3.00 to 4.50 metre 2nd lift</t>
  </si>
  <si>
    <t>2.2.4.1.3</t>
  </si>
  <si>
    <t>4.50 to 6.00 metre 3rd lift</t>
  </si>
  <si>
    <t>2.2.5</t>
  </si>
  <si>
    <t>2.2.6</t>
  </si>
  <si>
    <t>Providing and laying minimum 230 mm thick dry rubble (soling) packing for foundation with approved hard stone set in regular lines, hand packed, filling the interstices with small stone chips and sand, ramming, watering and compacting, etc. complete.</t>
  </si>
  <si>
    <t>For Building footprint</t>
  </si>
  <si>
    <t>2.2.7</t>
  </si>
  <si>
    <t>Earthwork Filling for site grading with good approved earth free from vegetations, brought from outside including supply in layers not exceeding 20 cms in thickness, confining the fill and consolidating / compacting the deposited layer by mechanical means / compactors, plate vibrators and watering etc., to achieve desired density as specified complete as per drawing, specifications and as directed by the Project Manager.</t>
  </si>
  <si>
    <t>For plot area excluding Building footprint</t>
  </si>
  <si>
    <t>Total for Earthwork</t>
  </si>
  <si>
    <t>CONCRETE WORK</t>
  </si>
  <si>
    <t>2.3.1</t>
  </si>
  <si>
    <t>Providing and laying in position cement concrete of specified grade excluding the cost of centering and shuttering - All work up to plinth level :</t>
  </si>
  <si>
    <t>2.3.1.1</t>
  </si>
  <si>
    <t xml:space="preserve">1:2:4 (1 cement : 2 coarse sand : 4 graded stone aggregate 20 mm nominal size) </t>
  </si>
  <si>
    <t>2.3.1.2</t>
  </si>
  <si>
    <t xml:space="preserve">1:3:6 (1 Cement : 3 coarse sand : 6 graded stone aggregate 20 mm nominal size) </t>
  </si>
  <si>
    <t>2.3.2</t>
  </si>
  <si>
    <t>Providing and laying cement concrete for retaining walls, return walls, walls (any thickness) including attached pilasters, columns, piers, abutments, pillars, posts, struts, buttresses, string or lacing courses, parapets, coping, bed blocks, anchor blocks, plain window sills, fillets, sunken floor,etc., up to floor five level, excluding the cost of centering, shuttering and finishing :</t>
  </si>
  <si>
    <t>2.3.2.1</t>
  </si>
  <si>
    <t xml:space="preserve">P.C.C. 1:2:4 (1 Cement : 2 coarse sand : 4 graded stone aggregate 20 mm nominal size) </t>
  </si>
  <si>
    <t>2.3.3</t>
  </si>
  <si>
    <t>Centering and shuttering including strutting, propping etc. and removal of form work for :</t>
  </si>
  <si>
    <t>2.3.3.1</t>
  </si>
  <si>
    <t>Foundations, footings, bases for columns.</t>
  </si>
  <si>
    <t>2.3.4</t>
  </si>
  <si>
    <t>Extra for providing and mixing water proofing material in cement concrete work in doses by weight of cement as per manufacturer’s specification.</t>
  </si>
  <si>
    <t>per 50 Kg cement</t>
  </si>
  <si>
    <t>2.3.5</t>
  </si>
  <si>
    <t>Making plinth protection 50mm thick of cement concrete 1:3:6 (1 cement :3 coarse sand : 6 graded stone aggregate 20 mm nominal size) over 75mm thick bed of stone 40 mm nominal size, well rammed and consolidated and grouted with fine sand including finishing the top smooth.</t>
  </si>
  <si>
    <t>Total for Concrete Work</t>
  </si>
  <si>
    <t>REINFORCED CEMENT CONCRETE WORK</t>
  </si>
  <si>
    <t>2.4.1</t>
  </si>
  <si>
    <t>Centering and shuttering including strutting, propping etc. and removal of form for :</t>
  </si>
  <si>
    <t>2.4.1.1</t>
  </si>
  <si>
    <t>Foundations, footings, bases of columns, etc. for mass concrete.</t>
  </si>
  <si>
    <t>2.4.1.2</t>
  </si>
  <si>
    <t>Walls (any thickness) including attached pilasters, butteresses, plinth and string courses etc.</t>
  </si>
  <si>
    <t>2.4.1.3</t>
  </si>
  <si>
    <t>Suspended floors, roofs, landings, balconies and access platform.</t>
  </si>
  <si>
    <t>2.4.1.4</t>
  </si>
  <si>
    <t>Shelves (Cast in situ)</t>
  </si>
  <si>
    <t>2.4.1.5</t>
  </si>
  <si>
    <t>Lintels, beams, plinth beams, girders, bressumers and cantilevers.</t>
  </si>
  <si>
    <t>2.4.1.6</t>
  </si>
  <si>
    <t>Columns, Pillars, Piers, Abutments, Posts and Struts.</t>
  </si>
  <si>
    <t>2.4.1.7</t>
  </si>
  <si>
    <t>Stairs, (excluding landings) except spiral-staircases.</t>
  </si>
  <si>
    <t>2.4.2</t>
  </si>
  <si>
    <t xml:space="preserve">Steel reinforcement for R.C.C. work including straightening, cutting, bending, placing in position and binding all complete upto plinth level </t>
  </si>
  <si>
    <t>2.4.2.1</t>
  </si>
  <si>
    <t>Thermo-Mechanically Treated bars HYSD (Fe-500)</t>
  </si>
  <si>
    <t>kg</t>
  </si>
  <si>
    <t>2.4.3</t>
  </si>
  <si>
    <t>Steel Reinforcement for R.C.C. work including straightening, cutting, bending, placing in position and binding all complete above plinth level.</t>
  </si>
  <si>
    <t>2.4.3.1</t>
  </si>
  <si>
    <t>2.4.4</t>
  </si>
  <si>
    <t>Providing and laying in position ready mixed M-25 grade concrete for reinforced cement concrete work, using cement content as per approved design mix and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excluding the cost of centering, shuttering, finishing and reinforcement, including cost of admixtures in recommended proportions as per IS : 9103 to accelerate / retard setting of concrete, improve workability without impairing strength and durability as per direction of the Engineer - in - charge.</t>
  </si>
  <si>
    <t>NOTE- 1) Cement content considered in this item is @ 330 kg/cum. Excess/ less cement used as per design mix is payable/ recoverable separately.</t>
  </si>
  <si>
    <t>2.4.4.1</t>
  </si>
  <si>
    <t xml:space="preserve">All works upto plinth level. </t>
  </si>
  <si>
    <t>2.4.4.2</t>
  </si>
  <si>
    <t>All works above plinth &amp; up to floor V level.</t>
  </si>
  <si>
    <t>2.4.5</t>
  </si>
  <si>
    <t>Extra for providing richer mixes at all floor levels.</t>
  </si>
  <si>
    <t>Note:- Excess/less cement over the specified cement content used is payable /recoverable separately.</t>
  </si>
  <si>
    <t>2.4.5.1</t>
  </si>
  <si>
    <t>Providing M-30 grade concrete instead of M-25 grade BMC/RMC. (Note:- Cement content considered in M-30 is @ 340 kg/cum).</t>
  </si>
  <si>
    <t>2.4.6</t>
  </si>
  <si>
    <t>Providing and fixing in position 12 mm thick bitumen impregnated fibre board conforming to IS: 1838, including cost of primer, sealing compo-und in expansion joints.</t>
  </si>
  <si>
    <t>per cm depth per 100 m</t>
  </si>
  <si>
    <t>2.4.7</t>
  </si>
  <si>
    <t>Providing and filling in position, blown bitumen in expansion joints.</t>
  </si>
  <si>
    <t>per cm 
depth per
cm width
per 100 m</t>
  </si>
  <si>
    <t>2.4.8</t>
  </si>
  <si>
    <t>Providing and fixing bolts including nuts and washers complete.</t>
  </si>
  <si>
    <t>2.4.9</t>
  </si>
  <si>
    <t>Providing, hoisting and fixing up to floor five level precast reinforced cement concrete in mouldings as in cornices, windows sills, fins, stair case steps, panel, cycle track, lintel etc., including setting in cement mortar 1:3 (1 cement : 3 coarse sand) cost of required exposed centering,shuttering but including the cost of reinforcement, with M25 grade of self compacting concrete etc complete as directed by Engineer-In-Charge.</t>
  </si>
  <si>
    <t>Total for Reinforceed Cement Concrete Work</t>
  </si>
  <si>
    <t>STEEL WORK</t>
  </si>
  <si>
    <t>2.5.1</t>
  </si>
  <si>
    <t>Structural steel work in single section fixed with or without connecting plate including cutting, hoisting, fixing in position and applying a priming coat of approved Zinc chromate yellow steel primer all complete.</t>
  </si>
  <si>
    <t>2.5.2</t>
  </si>
  <si>
    <t>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trusses, purlins, girders, brackets, etc. with connections using plates, channels and angles, gusset plate, foundation bolt, cleats, fasteners etc., steel conforming to IS 226 and IS 2062 with minimum yield strength of 355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
Note-Members fabricated entirely from MS plates, rolled steel sections such as joists, channels, angles, and tees , built-up fabricated from rolled steel sections and plates are covered under this item.</t>
  </si>
  <si>
    <t>2.5.3</t>
  </si>
  <si>
    <t xml:space="preserve">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trusses, purlins, girders, brackets, etc. with connections using plates, channels and angles, gusset plate, foundation bolt, cleats, fasteners etc., steel conforming to IS 226 and IS 2062 with minimum yield strength of 250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
Note-Members fabricated entirely from MS plates, rolled steel sections such as joists, channels, angles, and tees , built-up fabricated from rolled steel sections and plates are covered under this item.
</t>
  </si>
  <si>
    <t>2.5.4</t>
  </si>
  <si>
    <t>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built up tubular ( round, square or rectangular hollow tubes etc.) trusses etc. with connections using plates, channels and angles, gusset plate, foundation bolt, cleats, fasteners etc., steel conforming to IS 226 and IS 2062 with minimum yield strength of 350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t>
  </si>
  <si>
    <t>2.5.5</t>
  </si>
  <si>
    <t>Providing, detailing, fabricating and fixing erecting GI cold formed sections (GSM 120 Min), confirming to the physical specifications of ASTM A-607 (Grade 50) having minimum yield strength of 345 N/mm2 and as per specifications and approved fabrication drawings (which are to be prepared by Contractor and got approved from Engineer) for all heights &amp; at all levels including transportion of the same to site, erection, provision of necessary erection bolts, fixing bolts, nuts, washers, cleats, and all necessary operations like straightening, cutting, drilling as specified, welding, cleaning, grinding and removing the welding burr etc. complete as directed by Engineer In Charge.</t>
  </si>
  <si>
    <t>2.5.6</t>
  </si>
  <si>
    <t>Steel work welded in built up sections/ framed work including cutting, hoisting, fixing in position and applying a priming coat of approved steel primer using structural steel etc. as required.</t>
  </si>
  <si>
    <t>2.5.6.1</t>
  </si>
  <si>
    <t>In stringers, treads, landing, slab etc of stair case including use of chequered plate wherever required all complete.</t>
  </si>
  <si>
    <t>2.5.6.2</t>
  </si>
  <si>
    <t>In gratings, frames, guard bar, ladder, railings, brackets, gates and similar works .</t>
  </si>
  <si>
    <t>2.5.7</t>
  </si>
  <si>
    <t>Providing, detailing, fabricating and fixing at desired location using M.S. chequered Plates of any thickness and of grade Fe 250 as per specifications and approved fabrication drawings (which are to be prepared by Contractor and got approved from Engineer), including transporation of the same to site, erection at all heights and levels, provision of necessary erection bolts, fixing bolts, nuts, washers, cleats, stiffeners, and all necessary operations like preheating as per specifications, straightening, bending, cutting, drilling, grinding, machining if specified, welding, grinding and removing the welding burr and preparing surface for painting with wire brush cleaning and applying two coats of epoxy red oxide zinc phosphate primer of 30 microns each and two coats of Epoxy  Corrosion Resistant Enamel paint of 30 microns after fabrication including touching up with spray painting after erection etc complete as directed by Engineer In Charge.</t>
  </si>
  <si>
    <t>Total for Steel Work</t>
  </si>
  <si>
    <t>WATERPROOFING WORK</t>
  </si>
  <si>
    <t>2.6.1</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</si>
  <si>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</si>
  <si>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2.6.2</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</si>
  <si>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t>
  </si>
  <si>
    <t>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heightincluding rounding of junctions of walls and slabs</t>
  </si>
  <si>
    <t>c) After two days of proper curing applying a second coat of cement slurry using 2.75 kg/ sqm of cement admixed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square3 mm deep.</t>
  </si>
  <si>
    <t>e) The whole terrace so finished shall be flooded with water for a minimum period of two weeks for curing and for final test. All above operations to be done in order and as directed and specified by the Engineer-in-
Charge :</t>
  </si>
  <si>
    <t>2.6.2.1</t>
  </si>
  <si>
    <t>With average thickness of 120 mm and minimum thickness at khurra as 65 mm.</t>
  </si>
  <si>
    <t>2.6.3</t>
  </si>
  <si>
    <t xml:space="preserve">Providing &amp; Applying cement based waterproofing treatment to the internal wall of U/G tank including injunction grouting using waterproofing admixture @ 1M C/C staggered near construction joints &amp; also injunction grouting to the junction of wall &amp; bottom slab ( Haunch portion) including 20 mm to 25 mm thick Cement mortar bedding ( 1:4) over bottom slab finished with neat cement slurry &amp; 20 mm thick waterproof plaster to wall finished with neat cement slurry including hacking the surface, curing with all tools, tackles, machinery, lead, lift etc complete. </t>
  </si>
  <si>
    <t>Total for Waterproofing Work</t>
  </si>
  <si>
    <t>MISCELLANEOUS CIVIL WORK ITEMS</t>
  </si>
  <si>
    <t>Re - Bar</t>
  </si>
  <si>
    <t>2.7.1</t>
  </si>
  <si>
    <t>Supplying and fixing chemical rebar fastening and complete as per manufacturer specification as directed by Engineer - in - charge</t>
  </si>
  <si>
    <t>2.7.1.1</t>
  </si>
  <si>
    <t>12 mm dia bar</t>
  </si>
  <si>
    <t>2.7.1.2</t>
  </si>
  <si>
    <t>16 mm dia bar</t>
  </si>
  <si>
    <t>Core Cutting</t>
  </si>
  <si>
    <t>2.7.2</t>
  </si>
  <si>
    <t>Drilling with core cutting machine in RCC  slabs, walls etc.wherever required in buildings, manholes,ducts etc. for laying pipes, and making good the same to give an even finish . The rate shall include  the cost of drilling core, providing water proofing compound for sealing the joints around the pipes,  nominal reinforcement wherever required, scaffolding and labour charges for working at all levels, leads and heights. (Maximum thickness of RCC members shall be 300mm) and as directed by Engineer-In-Charge.</t>
  </si>
  <si>
    <t>2.7.2.1</t>
  </si>
  <si>
    <t>Above 150 mm to 200mm dia</t>
  </si>
  <si>
    <t>2.7.3</t>
  </si>
  <si>
    <t>Providing and fixing in position pre-moulded joint filler in expansion joints.</t>
  </si>
  <si>
    <t>per cm depth
per cm width
per m length</t>
  </si>
  <si>
    <t>2.7.4</t>
  </si>
  <si>
    <t>Providing and laying 500 gauge HDPE film over  compacted earth/blinded soling to act as vapour barrier including cutting lapping, jointing etc.  complete: Rate to include net overlapping of joints by 100mm.  Sealing joints with adhesive (Only plan area to be measured for payment).</t>
  </si>
  <si>
    <t>Total for Miscellaneous Civil Work Items</t>
  </si>
  <si>
    <t>BRICK WORK</t>
  </si>
  <si>
    <t>2.8.1</t>
  </si>
  <si>
    <t xml:space="preserve">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 </t>
  </si>
  <si>
    <t>2.8.2</t>
  </si>
  <si>
    <t xml:space="preserve">Providing and laying autoclaved aerated cement blocks masonry with 200 mm thick AAC blocks in super structure above plinth level up to floor V level in cement mortar 1:4 (1 cement : 4 coarse sand ). The rate includes providing and placing in position 2 Nos 6 mm dia M.S. bars at every third course of masonry work. </t>
  </si>
  <si>
    <t>Total for Brick Work</t>
  </si>
  <si>
    <t>EXTERNAL BOUNDARY WALL</t>
  </si>
  <si>
    <t>2.9.1</t>
  </si>
  <si>
    <t>2.9.1.1</t>
  </si>
  <si>
    <t>Earth work in excavation by mechanical means (Hydraulic excavator )/ manual means over areas (exceeding 30cm in depth. 1.5m in width as well as 10 sqm on plan) including disposal of  excavated earth, lead upto 50m and lift upto 1.5m, disposed earth to be levelled and neatly dressed.</t>
  </si>
  <si>
    <t>2.9.1.1.1</t>
  </si>
  <si>
    <t>2.9.1.2</t>
  </si>
  <si>
    <t>Extra for excavating trenches for pipes, cables etc. in all kinds of soil for depth exceeding 1.5 m, but not exceeding 3 m. (Rate is over corresponding basic item for depth upto 1.5 metre).</t>
  </si>
  <si>
    <t>2.9.1.3</t>
  </si>
  <si>
    <t>Extra for every additional lift of 1.5 m or part thereof in excavation / banking excavated or stacked materials.</t>
  </si>
  <si>
    <t>2.9.1.3.1</t>
  </si>
  <si>
    <t>2.9.1.4</t>
  </si>
  <si>
    <t>Filling available excavated earth (excluding rock) in trenches, plinth, sides of foundations etc. in layers not exceeding 20cm in depth, consolidating each deposited layer by ramming and watering, lead up to 50 m and lift upto 1.5 m.</t>
  </si>
  <si>
    <t>2.9.1.5</t>
  </si>
  <si>
    <t>2.9.2</t>
  </si>
  <si>
    <t>2.9.2.1</t>
  </si>
  <si>
    <t>Providing and laying in position cement concrete of specified grade excluding the cost of centring and shuttering - All work upto plinth level :</t>
  </si>
  <si>
    <t>2.9.2.1.1</t>
  </si>
  <si>
    <t>1:2:4 (1 cement : 2 coarse sand : 4 graded stone aggregate 20 mm nominal size)</t>
  </si>
  <si>
    <t>2.9.3</t>
  </si>
  <si>
    <t>2.9.3.1</t>
  </si>
  <si>
    <t>Centring and shuttering including strutting, propping etc. and removal of form for :</t>
  </si>
  <si>
    <t>2.9.3.1.1</t>
  </si>
  <si>
    <t>2.9.3.1.2</t>
  </si>
  <si>
    <t>2.9.3.1.3</t>
  </si>
  <si>
    <t>2.9.3.1.4</t>
  </si>
  <si>
    <t>2.9.3.2</t>
  </si>
  <si>
    <t>Reinforcement for R.C.C. work including straightening, cutting, bending, placing in position and binding all complete. Upto plinth level.</t>
  </si>
  <si>
    <t>2.9.3.2.1</t>
  </si>
  <si>
    <t>Thermo-Mechanically Treated bars HYSD (Fe - 500)</t>
  </si>
  <si>
    <t>2.9.3.4</t>
  </si>
  <si>
    <t>Providing and laying in position ready mixed M-25 grade concrete for reinforced cement concrete work, using cement content as per approved design mix,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 excluding the cost of centering, shuttering finishing and reinforcement including cost of admixtures in recommended proportions as per IS : 9103 to accelerate/ retard setting of concrete, improve workability without impairing strength and durability as per direction of the Engineer - in - charge.
(Note :- Cement content considered in this item is @ 330 kg/cum. Excess/less cement used as per design mix is payable/recoverable separately).</t>
  </si>
  <si>
    <t>2.9.3.4.1</t>
  </si>
  <si>
    <t>All works upto plinth level.</t>
  </si>
  <si>
    <t>2.9.3.5</t>
  </si>
  <si>
    <t>2.9.3.5.1</t>
  </si>
  <si>
    <t>Total for Reinforced Cement Concrete Work</t>
  </si>
  <si>
    <t>2.9.4</t>
  </si>
  <si>
    <t>2.9.4.1</t>
  </si>
  <si>
    <t>Providing and fixing concertina coil fencing with angle iron ‘Y’ shaped of required no. all including painting complete as per drawings, specifications and as directed.</t>
  </si>
  <si>
    <t>2.9.5</t>
  </si>
  <si>
    <t>2.9.5.1</t>
  </si>
  <si>
    <t>Brick work with clay flyash F.P.S. (non modular) brick of class designation 7.5 in superstructure above plinth level up to floor five level in :</t>
  </si>
  <si>
    <t>2.9.5.1.1</t>
  </si>
  <si>
    <t>Cement mortar 1:4 (1 cement : 4 coarse sand)</t>
  </si>
  <si>
    <t>2.9.6</t>
  </si>
  <si>
    <t>CONDUITING</t>
  </si>
  <si>
    <t>2.9.6.1</t>
  </si>
  <si>
    <t>uPVC pipes (working pressure 4 kg / cm 2 ) Single socketed pipe
75 mm dia</t>
  </si>
  <si>
    <t>Total for Conduiting</t>
  </si>
  <si>
    <t>Total for External Boundary Wall</t>
  </si>
  <si>
    <t>GUARD HOUSE</t>
  </si>
  <si>
    <t>2.10.1</t>
  </si>
  <si>
    <t>2.10.1.1</t>
  </si>
  <si>
    <t>2.10.1.1.1</t>
  </si>
  <si>
    <t>2.10.1.2</t>
  </si>
  <si>
    <t>2.10.1.3</t>
  </si>
  <si>
    <t>2.10.1.3.1</t>
  </si>
  <si>
    <t>2.10.1.4</t>
  </si>
  <si>
    <t>2.10.1.5</t>
  </si>
  <si>
    <t>2.10.2</t>
  </si>
  <si>
    <t>2.10.2.1</t>
  </si>
  <si>
    <t>2.10.2.1.1</t>
  </si>
  <si>
    <t>2.10.2.2</t>
  </si>
  <si>
    <t>Providing and laying damp-proof course 50mm thick with cement concrete 1:2:4 (1 cement : 2 coarse sand : 4 graded stone aggregate 20mm nominal size).</t>
  </si>
  <si>
    <t>2.10.3</t>
  </si>
  <si>
    <t>2.10.3.1</t>
  </si>
  <si>
    <t>2.10.3.1.1</t>
  </si>
  <si>
    <t>2.10.3.1.2</t>
  </si>
  <si>
    <t>2.10.3.1.3</t>
  </si>
  <si>
    <t>2.10.3.1.4</t>
  </si>
  <si>
    <t>2.10.3.2</t>
  </si>
  <si>
    <t>2.10.3.2.1</t>
  </si>
  <si>
    <t>2.10.3.3</t>
  </si>
  <si>
    <t>Steel reinforcement for R.C.C. work including straightening, cutting, bending, placing in position and binding all complete above plinth level.</t>
  </si>
  <si>
    <t>2.10.3.3.1</t>
  </si>
  <si>
    <t>2.10.3.4</t>
  </si>
  <si>
    <t>2.10.3.4.1</t>
  </si>
  <si>
    <t>2.10.3.4.2</t>
  </si>
  <si>
    <t>All works above plinth level upto floor V level.</t>
  </si>
  <si>
    <t>2.10.3.5</t>
  </si>
  <si>
    <t>2.10.3.5.1</t>
  </si>
  <si>
    <t>2.10.4</t>
  </si>
  <si>
    <t>2.10.4.1</t>
  </si>
  <si>
    <t>2.10.4.1.1</t>
  </si>
  <si>
    <t>In gratings, frames, guard bar, ladder, railings, brackets, gates and similar works.</t>
  </si>
  <si>
    <t>2.10.5</t>
  </si>
  <si>
    <t>2.10.5.1</t>
  </si>
  <si>
    <t>2.10.5.1.1</t>
  </si>
  <si>
    <t>2.10.5.2</t>
  </si>
  <si>
    <t>Grading roof for water proofing treatment with</t>
  </si>
  <si>
    <t>2.10.5.2.1</t>
  </si>
  <si>
    <t xml:space="preserve">Cement concrete 1:2:4 (1 cement : 2 coarse sand : 4 graded stone aggregate 20 mm nominal size)          </t>
  </si>
  <si>
    <t>2.10.6</t>
  </si>
  <si>
    <t>2.10.6.1</t>
  </si>
  <si>
    <t>2.10.6.1.1</t>
  </si>
  <si>
    <t>2.10.6.2</t>
  </si>
  <si>
    <t>Half brick masonry with non modular fly ash bricks of class designation 10, conforming to IS : 12894, in super structure above plinth and upto floor V level</t>
  </si>
  <si>
    <t>2.10.6.2.1</t>
  </si>
  <si>
    <t>cement mortar 1:4 (1 cement : 4 coarse sand)</t>
  </si>
  <si>
    <t>Total for Guard House</t>
  </si>
  <si>
    <t>TOTAL FOR CIVIL WORKS</t>
  </si>
  <si>
    <t xml:space="preserve">RMU, HT Panels And Bus Ducts for 33 kV </t>
  </si>
  <si>
    <t>UPS System &amp; Inverter</t>
  </si>
  <si>
    <t xml:space="preserve">DG Sets and Exhaust Piping system </t>
  </si>
  <si>
    <t>LT Panels</t>
  </si>
  <si>
    <t xml:space="preserve">MV / LV Cabling &amp; Its terminations, Cable trays and Raceways </t>
  </si>
  <si>
    <t>Distribution Boards</t>
  </si>
  <si>
    <t>Point Wiring and Accessories</t>
  </si>
  <si>
    <t>Cable Trays And Raceways</t>
  </si>
  <si>
    <t>Earthing System</t>
  </si>
  <si>
    <t>Lightning Protection System</t>
  </si>
  <si>
    <t>Light Fixtures and Fans</t>
  </si>
  <si>
    <t>Miscellaneous Items</t>
  </si>
  <si>
    <t>Safety Equipment</t>
  </si>
  <si>
    <t>7.1.1</t>
  </si>
  <si>
    <t>RMU</t>
  </si>
  <si>
    <t>7.1.1.1</t>
  </si>
  <si>
    <t>Supply, istallation , testing &amp; commissioning of compact RMU (Ring main unit).comprising 2 Nos. 33 KV , 630 A , 25 KA , SF6 breaker as incomer and 1 no 630 A SF6 as outgoing with necesary earth switch bus bars, interlocking and earth bar complete with snap action mechanism for manual operation along with Earth switch for Cable and breakers.</t>
  </si>
  <si>
    <t>7.1.1.2</t>
  </si>
  <si>
    <r>
      <t>Supply, istallation , testing &amp; commissioning of Metering cubicle (Outdoor type) as shown the attached</t>
    </r>
    <r>
      <rPr>
        <b/>
        <sz val="11"/>
        <rFont val="Times New Roman"/>
        <family val="1"/>
      </rPr>
      <t xml:space="preserve"> 
Dwg:TCE-10106A-4000-AU-40901.</t>
    </r>
    <r>
      <rPr>
        <sz val="11"/>
        <rFont val="Times New Roman"/>
        <family val="1"/>
      </rPr>
      <t xml:space="preserve">
</t>
    </r>
  </si>
  <si>
    <t>7.1.2</t>
  </si>
  <si>
    <t>HT PANEL-1</t>
  </si>
  <si>
    <t xml:space="preserve">33 kV, VCB Panel Board </t>
  </si>
  <si>
    <t>Supply, installation, testing , commissioning (SITC)  assembly, factory test, loading, unloading &amp; supervision at site of Outdoor type HT panel board fabricated out of minimum 2 mm thick sheet steel  as per specifications. The panel shall be complete with cable termination arrangement for incoming &amp; outgoing XLPE, 33 KV cable along with Earth switch for Cable and breakers. The panel shall comprise of the following:</t>
  </si>
  <si>
    <t>7.1.2.1</t>
  </si>
  <si>
    <r>
      <t>The HT panel includes 1 no of 630A  VCB and required protective relays suitable for Protecting 2000 kVA ONAN  type Transformer  Note : Panel shall be extendable on both sides in future. Refer:</t>
    </r>
    <r>
      <rPr>
        <b/>
        <sz val="11"/>
        <rFont val="Times New Roman"/>
        <family val="1"/>
      </rPr>
      <t>TCE-10106A-4000-AU-40901</t>
    </r>
    <r>
      <rPr>
        <sz val="11"/>
        <rFont val="Times New Roman"/>
        <family val="1"/>
      </rPr>
      <t xml:space="preserve">. </t>
    </r>
  </si>
  <si>
    <t>7.1.3</t>
  </si>
  <si>
    <t>33 kV Cables</t>
  </si>
  <si>
    <t>7.1.3.1</t>
  </si>
  <si>
    <t>Supplying  of one number  XLPE power cable of 33 KV grade of following size .</t>
  </si>
  <si>
    <t>3 C X 300 SQMM</t>
  </si>
  <si>
    <t>7.1.3.2</t>
  </si>
  <si>
    <t>Laying  of one number  XLPE power cable of 33 KV grade of following size direct in ground including excavation, sand cushioning, protective covering and refilling the trench etc as required.</t>
  </si>
  <si>
    <t>Above 120 sqmm and upto 400 sqmm</t>
  </si>
  <si>
    <t>7.1.3.3</t>
  </si>
  <si>
    <t>Supplying and making outdoorcable end termination with heat shrinkable joining kit complete with all accessories including lugs suitable for following size of 3 core, XLPE aluminium conductor cable of 33 KV grade as required</t>
  </si>
  <si>
    <t>7.1.4</t>
  </si>
  <si>
    <t xml:space="preserve">Power Transformers </t>
  </si>
  <si>
    <t>7.1.4.1</t>
  </si>
  <si>
    <t>2000 KVA, 33/0.433KV, Dyn11,  3-ph , 50Hz, Class F insulation, impedance 6.25%, ONAN cooled , copper wound , oil filled with OLTC &amp; RTCC  in steps of 2.5% from + 5% to - 7.5% at HV side. Losses will be based on ECBC guidelines.</t>
  </si>
  <si>
    <t>7.1.4.2</t>
  </si>
  <si>
    <t>Supply, erection, testing and commissioning of Cast Resin Dry Type WeldingTransformer 250 kVA, DYn11, 0.415/0.415 kV, 3 Phase, 4 wire, 50 Hz.,4% impedance,+5% to -10% in steps of 2.5% copper wound,  complete with all fittings and accessories and confirming to IS 11171 ammended upto date, interconnection of control cables and accessories etc complete.</t>
  </si>
  <si>
    <t>7.1.5</t>
  </si>
  <si>
    <t>Miscelleneous Items</t>
  </si>
  <si>
    <t>7.1.5.1</t>
  </si>
  <si>
    <t>Supplying &amp; leveling of 40 mm dia metal in the outdoor Sub-station yard upto a suitable height from ground level as required.</t>
  </si>
  <si>
    <t>7.1.6</t>
  </si>
  <si>
    <t>Bus Duct (In sandwich construction)</t>
  </si>
  <si>
    <t xml:space="preserve">Supplying, installing by suspension on from ceiling &amp; Floor , testing and commissioning of following capacity sandwhich type Bus trunking for use on 3 ph+4 wire 415 volts , 50 Hz, AC supply with metal clad enclosure of 1.6 mm thick stell sheet duly powder coated in convinient sections complete with 4 nos aluminium bus bars, necessaary joints, elbow joints &amp; expansion joints and bends fire barrrier at building entry , adopter box and copper flexible for joints(Transformer end and panel end) , continuous earthing with 2 nos aluminium strip of suitable size(one on each side) including G.I. clamping brackets , suspenders,angle iron bracket, steel fasteners, connecting to earthing system as required. Bus Duct should be suitable for out door installation. </t>
  </si>
  <si>
    <t>7.1.6.1</t>
  </si>
  <si>
    <t>3200 amps</t>
  </si>
  <si>
    <t>7.1.7</t>
  </si>
  <si>
    <t>FENCING</t>
  </si>
  <si>
    <t>Fencing the H.T.Metering and Transformer yard  vide materials listed under :
The rates quoted shall include necessary excavation, PCC for ISMB Supports, coping etc., complete.</t>
  </si>
  <si>
    <t>Frame size              : 2.5 M x 1.5 M</t>
  </si>
  <si>
    <t>M.S. Angle               : 50 x 6 mm</t>
  </si>
  <si>
    <t>Chain Link              : 8 SWG GI.</t>
  </si>
  <si>
    <t>Supporting ISMB  : 75 x 40 mm</t>
  </si>
  <si>
    <t>Paint                             : 2 Coats of Red oxide &amp; 2 coats of  enamel paint</t>
  </si>
  <si>
    <t>7.1.8</t>
  </si>
  <si>
    <t>Gate for Metering Yard.</t>
  </si>
  <si>
    <t>Frame size                : 1.0 x .2.5 M</t>
  </si>
  <si>
    <t>M.S. Angle               : 65 x 6 mm</t>
  </si>
  <si>
    <t>Paint                            : 2 Coats of Red oxide &amp; 2 coats  of enamel paint</t>
  </si>
  <si>
    <t xml:space="preserve">Total for RMU, HT Panels and Bus Ducts for 33 kV </t>
  </si>
  <si>
    <t>7.2.1</t>
  </si>
  <si>
    <t>Supply,Transprtation, storing at site, shifting at work place, installation, Testing and commissioning of the following  rating  UPS/Inverter as per specifications and complete in all respects.The scope also includes supply, Installation, Testing and Commissioning of Sealed Maintenance Free lead acid Batteries  complete with intercell connectors &amp; copper cables, battery stand made out of Powder Coated MS Angles with adequate supports to carry the load of the batteries.&amp; also TVSS at the input of each UPS to protect against transients, surges &amp; Noise as per the tender specifications</t>
  </si>
  <si>
    <t>7.2.1.1</t>
  </si>
  <si>
    <t>1 Nos. 200 KVA UPS in parallel mode  with 15 minutes  battery back up with static &amp; manual bypass   Input Voltage: 3 Ph 415 Volts, ±10% Output : 3 -Phase-415Volts, 50 Hz ±2% ,</t>
  </si>
  <si>
    <t>7.2.1.2</t>
  </si>
  <si>
    <t>20 KVA UPS with ,15 Min battery backup , with static &amp; manual bypass   Input Voltage: 3 Ph 415 Volts, ±10% Output : 3 -Phase-415Volts, 50 Hz ±2% ,</t>
  </si>
  <si>
    <t>7.2.1.3</t>
  </si>
  <si>
    <t xml:space="preserve">2 KVA Digital  True Sine wave inverter , Offline, 15 Min battery back, Input Voltage : 1 Ph 230 Volts, ±10% Output : 1-Phase-230Volts, 50 Hz ± 2%  </t>
  </si>
  <si>
    <t>Total for UPS System &amp; Inverter</t>
  </si>
  <si>
    <t>7.3.1</t>
  </si>
  <si>
    <t>Supply, installation, testing and commissioning of radiator cooled  500kVA ,0.415 KV, 50 Hz- 3 phase prime (actual) rating diesel generating set along with powder coated acoustic enclosure ,AVM Pads including cable termination box with all   associated equipment / work as per specifications.  Alternator shall have class F insulation 415 Volts and rated for 400 KW output at 0.8 p.f. at site. suitable for outddor type operation.</t>
  </si>
  <si>
    <t>Exhaust Piping-Supply, installation, errection</t>
  </si>
  <si>
    <t>7.3.1.1</t>
  </si>
  <si>
    <t>M.S  exhaust pipe with flanges, bends, etc of 250mm dia with 5 mm wall thickness. (B-Class) for 10 Meter.</t>
  </si>
  <si>
    <t>7.3.1.2</t>
  </si>
  <si>
    <t>MS support for E.pipe (Angle,  Channel of different size etc.) complete with fabrication ,erection &amp; painting etc.</t>
  </si>
  <si>
    <t>7.3.1.3</t>
  </si>
  <si>
    <t>50 mm thick insulation for exhaust pipe (Aluminium 24/26 SWG sheet &amp; glass wool / rockwool for 250 mm dia for 10 meter.</t>
  </si>
  <si>
    <t>7.3.1.4</t>
  </si>
  <si>
    <t>990 litre day oil tank suitable for out door storage located near to DG set with Required pipe and other accessories</t>
  </si>
  <si>
    <t xml:space="preserve">Total for DG Sets and Exhaust Piping system </t>
  </si>
  <si>
    <t>7.4.1</t>
  </si>
  <si>
    <r>
      <t xml:space="preserve">Supplying,Installation, testing and commissioning of cubical type LT panel suitable for 415V, 3 Phase,4 wire 50 Hz AC supply system  fabricated in compartmentalized design from CRCA sheet steel of 2mm thick for frame work and covers, 3mm thick for gland plates i/c cleaning &amp; finishing completed 7 tank process of powder coating in approved shade,having  60Amp capacity extensible type TPN Aluminium alloy bus bars of high conductivity,DMC/SMC bus bar supports,with short circuit withstand capacity  for 1 sec, bottom base channel of MS section not less that 100 mm x 50mm x 5mm thick, fabrication shall be done transportable sections,entire panel shall have a common copper earth bar of size 25mmx5mm at the rear with 2 no's earth stud,solid connections from main bus bar to switchgears with required size of alunimium bus bars and control wiring PVC insulated copper conductor S/C cable alleys,cable gland plates in two half,i/c providing following switch gears: (with all necessary hardware, accessories as required for complete installation as per specifications and  </t>
    </r>
    <r>
      <rPr>
        <b/>
        <sz val="11"/>
        <rFont val="Times New Roman"/>
        <family val="1"/>
      </rPr>
      <t>DWG:TCE-10106A-4000-AU-40077.</t>
    </r>
  </si>
  <si>
    <t>7.4.1.1</t>
  </si>
  <si>
    <t>PCC</t>
  </si>
  <si>
    <t>7.4.1.2</t>
  </si>
  <si>
    <t>Main Admin panel</t>
  </si>
  <si>
    <t>7.4.1.3</t>
  </si>
  <si>
    <t>Sub Main Admin panel</t>
  </si>
  <si>
    <t>7.4.1.4</t>
  </si>
  <si>
    <t>Admin UPS Panel</t>
  </si>
  <si>
    <t>7.4.1.5</t>
  </si>
  <si>
    <t>Main Dining Panel</t>
  </si>
  <si>
    <t>7.4.1.6</t>
  </si>
  <si>
    <t>Main UPS MCC Panel</t>
  </si>
  <si>
    <t>7.4.1.7</t>
  </si>
  <si>
    <t>Training CNC Panel-1</t>
  </si>
  <si>
    <t>7.4.1.8</t>
  </si>
  <si>
    <t>Training CNC Panel-2</t>
  </si>
  <si>
    <t>7.4.1.9</t>
  </si>
  <si>
    <t>Training Admin UPS Panel</t>
  </si>
  <si>
    <t>7.4.1.10</t>
  </si>
  <si>
    <t>Production CNC Panel</t>
  </si>
  <si>
    <t>7.4.1.11</t>
  </si>
  <si>
    <t>Production Admin UPS Panel</t>
  </si>
  <si>
    <t>7.4.1.12</t>
  </si>
  <si>
    <t>Training Raw Power MCC-1</t>
  </si>
  <si>
    <t>7.4.1.13</t>
  </si>
  <si>
    <t>Training Raw Power MCC-2</t>
  </si>
  <si>
    <t>7.4.1.14</t>
  </si>
  <si>
    <t>Training Raw Power Sub Panel</t>
  </si>
  <si>
    <t>7.4.1.15</t>
  </si>
  <si>
    <t>Main Lighting &amp; Power panel</t>
  </si>
  <si>
    <t>7.4.1.16</t>
  </si>
  <si>
    <t>Training 1 st Floor Lighting and Power Panel</t>
  </si>
  <si>
    <t>7.4.1.17</t>
  </si>
  <si>
    <t>Production Raw Power MCC-1</t>
  </si>
  <si>
    <t>7.4.1.18</t>
  </si>
  <si>
    <t>Productio Raw Power Sub Panel</t>
  </si>
  <si>
    <t>7.4.1.19</t>
  </si>
  <si>
    <t>Incubation Center MCC</t>
  </si>
  <si>
    <t>7.4.1.20</t>
  </si>
  <si>
    <t xml:space="preserve">475 KVAR APFC PANEL </t>
  </si>
  <si>
    <t>7.4.1.21</t>
  </si>
  <si>
    <t>Feeder pillar</t>
  </si>
  <si>
    <t>7.4.1.22</t>
  </si>
  <si>
    <t>Boys Hostel Sub Panel</t>
  </si>
  <si>
    <t>7.4.1.23</t>
  </si>
  <si>
    <t>Girl Hostel Sub panel</t>
  </si>
  <si>
    <t>7.4.1.24</t>
  </si>
  <si>
    <t>Staff Accomodation Sub panel</t>
  </si>
  <si>
    <t>7.4.1.25</t>
  </si>
  <si>
    <t>Executive Hostel DB</t>
  </si>
  <si>
    <t>7.4.1.26</t>
  </si>
  <si>
    <t>Cable Termination Adopter Panel For machines with 63 A  MCCB.</t>
  </si>
  <si>
    <t>7.4.1.27</t>
  </si>
  <si>
    <t>Cable Termination Adopter Panel For machines with 100 A  MCCB.</t>
  </si>
  <si>
    <t>7.4.1.28</t>
  </si>
  <si>
    <t>Cable Termination Adopter Panel For machines with 160 A  MCCB.</t>
  </si>
  <si>
    <t>7.4.1.29</t>
  </si>
  <si>
    <t>Cable Termination Adopter Panel For machines with 200 A  MCCB.</t>
  </si>
  <si>
    <t>7.4.1.30</t>
  </si>
  <si>
    <t>Cable Termination Adopter Panel For machines with 400 A  MCCB.</t>
  </si>
  <si>
    <t>7.4.1.31</t>
  </si>
  <si>
    <t>63 A MCCB with Enclosure for Isolation of Equipments .Suitable for Cable Termination at both ends.</t>
  </si>
  <si>
    <t>7.4.1.32</t>
  </si>
  <si>
    <t>400 A MCCB with Enclosure for Isolation of Equipments .Suitable for Cable Termination at both ends.</t>
  </si>
  <si>
    <t>7.4.1.33</t>
  </si>
  <si>
    <t>Main HVAC panel</t>
  </si>
  <si>
    <t>7.4.1.34</t>
  </si>
  <si>
    <t>Production Terrace HVAC Panel</t>
  </si>
  <si>
    <t>7.4.1.35</t>
  </si>
  <si>
    <t>TRAINING Terrace HVAC Panel</t>
  </si>
  <si>
    <t>7.4.1.36</t>
  </si>
  <si>
    <t>Admin HVAC Panel</t>
  </si>
  <si>
    <t>Total for LT Panels</t>
  </si>
  <si>
    <t>7.5.1</t>
  </si>
  <si>
    <r>
      <t xml:space="preserve">Supplying and making cable route marker with cement concrete 1:2:4( 1 cement : 2 coarse sand :4 graded stone aggregate 20 mm nominal size) of size 60 cm X 60 cm at the bottom and 50 cm X 50 cm at the top with thickness of 10cm including incription duly engraved as required. 
</t>
    </r>
    <r>
      <rPr>
        <b/>
        <sz val="11"/>
        <rFont val="Times New Roman"/>
        <family val="1"/>
      </rPr>
      <t>Rate (in words): Rupees</t>
    </r>
  </si>
  <si>
    <t>7.5.2</t>
  </si>
  <si>
    <r>
      <t xml:space="preserve">Supplying and making indoor end termination with brass compression gland and </t>
    </r>
    <r>
      <rPr>
        <b/>
        <sz val="11"/>
        <rFont val="Times New Roman"/>
        <family val="1"/>
      </rPr>
      <t xml:space="preserve">Aluminium </t>
    </r>
    <r>
      <rPr>
        <sz val="11"/>
        <rFont val="Times New Roman"/>
        <family val="1"/>
      </rPr>
      <t>lugs for following size of PVC insulated and PVC sheathed / XLPE aluminium conductor cable of 1.1 KV grade as required.</t>
    </r>
  </si>
  <si>
    <t>7.5.2.1</t>
  </si>
  <si>
    <t>2 C x 10 Sqmm (19mm)</t>
  </si>
  <si>
    <t>7.5.2.2</t>
  </si>
  <si>
    <t>3 C X 10 sq. mm (22mm)</t>
  </si>
  <si>
    <t>7.5.2.3</t>
  </si>
  <si>
    <t>3 C X 25 sq. mm (25mm)</t>
  </si>
  <si>
    <t>7.5.2.4</t>
  </si>
  <si>
    <t>3.5 C x 50 Sqmm(35mm)</t>
  </si>
  <si>
    <t>7.5.2.5</t>
  </si>
  <si>
    <t>3.5 C x 70 Sqmm(38mm)</t>
  </si>
  <si>
    <t>7.5.2.6</t>
  </si>
  <si>
    <t>3.5 C x 95 Sqmm(45mm)</t>
  </si>
  <si>
    <t>7.5.2.7</t>
  </si>
  <si>
    <t>3.5 C x 120 Sqmm(45mm)</t>
  </si>
  <si>
    <t>7.5.2.8</t>
  </si>
  <si>
    <t>3.5 C x 185 Sqmm(58mm)</t>
  </si>
  <si>
    <t>7.5.2.9</t>
  </si>
  <si>
    <t>3.5 C x 300 Sqmm(70mm)</t>
  </si>
  <si>
    <t>7.5.2.10</t>
  </si>
  <si>
    <t>4 C x 10 Sqmm (25mm)</t>
  </si>
  <si>
    <t>7.5.2.11</t>
  </si>
  <si>
    <t>4 C x 16 Sqmm(28mm)</t>
  </si>
  <si>
    <t>7.5.2.12</t>
  </si>
  <si>
    <t>4 C x 25 Sqmm(28mm)</t>
  </si>
  <si>
    <t>7.5.2.13</t>
  </si>
  <si>
    <t>4 X 6 sq. mm</t>
  </si>
  <si>
    <t>7.5.2.14</t>
  </si>
  <si>
    <t>4 X 4 sq. mm</t>
  </si>
  <si>
    <t>7.5.2.15</t>
  </si>
  <si>
    <t>3 X 4 sq. mm</t>
  </si>
  <si>
    <t>7.5.2.16</t>
  </si>
  <si>
    <t>3 X 6 sq. mm</t>
  </si>
  <si>
    <t>7.5.2.17</t>
  </si>
  <si>
    <t>2 X 6 sq. mm</t>
  </si>
  <si>
    <t>7.5.3</t>
  </si>
  <si>
    <r>
      <t xml:space="preserve">Supply, loading, transportation unloading  at site, storages at site ,shifting from storage place to site of  following sizes of  </t>
    </r>
    <r>
      <rPr>
        <b/>
        <sz val="11"/>
        <rFont val="Times New Roman"/>
        <family val="1"/>
      </rPr>
      <t xml:space="preserve">XLPE </t>
    </r>
    <r>
      <rPr>
        <sz val="11"/>
        <rFont val="Times New Roman"/>
        <family val="1"/>
      </rPr>
      <t>insulated PVC sheathed</t>
    </r>
    <r>
      <rPr>
        <b/>
        <sz val="11"/>
        <rFont val="Times New Roman"/>
        <family val="1"/>
      </rPr>
      <t>,</t>
    </r>
    <r>
      <rPr>
        <sz val="11"/>
        <rFont val="Times New Roman"/>
        <family val="1"/>
      </rPr>
      <t xml:space="preserve">  FRLS, </t>
    </r>
    <r>
      <rPr>
        <b/>
        <sz val="11"/>
        <rFont val="Times New Roman"/>
        <family val="1"/>
      </rPr>
      <t xml:space="preserve">Aluminium </t>
    </r>
    <r>
      <rPr>
        <sz val="11"/>
        <rFont val="Times New Roman"/>
        <family val="1"/>
      </rPr>
      <t>conductor  armoured</t>
    </r>
    <r>
      <rPr>
        <b/>
        <sz val="11"/>
        <rFont val="Times New Roman"/>
        <family val="1"/>
      </rPr>
      <t xml:space="preserve"> </t>
    </r>
    <r>
      <rPr>
        <sz val="11"/>
        <rFont val="Times New Roman"/>
        <family val="1"/>
      </rPr>
      <t>power cable of 1.1 KV grade conforming to IS amended upto date and as per specifications.</t>
    </r>
  </si>
  <si>
    <t>7.5.3.1</t>
  </si>
  <si>
    <t>2 C x 10 Sqmm</t>
  </si>
  <si>
    <t>7.5.3.2</t>
  </si>
  <si>
    <t>3 C x 10 Sqmm</t>
  </si>
  <si>
    <t>7.5.3.3</t>
  </si>
  <si>
    <t>3 C x 25 Sqmm</t>
  </si>
  <si>
    <t>7.5.3.4</t>
  </si>
  <si>
    <t>3.5 C x 50 Sqmm</t>
  </si>
  <si>
    <t>7.5.3.5</t>
  </si>
  <si>
    <t>3.5 C x 70 Sqmm</t>
  </si>
  <si>
    <t>7.5.3.6</t>
  </si>
  <si>
    <t>3.5 C x 95 Sqmm</t>
  </si>
  <si>
    <t>7.5.3.7</t>
  </si>
  <si>
    <t>3.5 C x 120 Sqmm</t>
  </si>
  <si>
    <t>7.5.3.8</t>
  </si>
  <si>
    <t>3.5 C x 185 Sqmm</t>
  </si>
  <si>
    <t>7.5.3.9</t>
  </si>
  <si>
    <t>3.5 C x 300 Sqmm</t>
  </si>
  <si>
    <t>7.5.3.10</t>
  </si>
  <si>
    <t>4 C x 10 Sqmm</t>
  </si>
  <si>
    <t>7.5.3.11</t>
  </si>
  <si>
    <t>4 C x 16 Sqmm</t>
  </si>
  <si>
    <t>7.5.3.12</t>
  </si>
  <si>
    <t>4 C x 25 Sqmm</t>
  </si>
  <si>
    <t>7.5.3.13</t>
  </si>
  <si>
    <t>4 C x 6 Sqmm</t>
  </si>
  <si>
    <t>7.5.3.14</t>
  </si>
  <si>
    <t>4 C x 4 Sqmm</t>
  </si>
  <si>
    <t>7.5.3.15</t>
  </si>
  <si>
    <t>7.5.3.16</t>
  </si>
  <si>
    <t>7.5.3.17</t>
  </si>
  <si>
    <t>7.5.4</t>
  </si>
  <si>
    <r>
      <t>Supply, loading, transportation unloading  at site, storages at site ,shifting from storage place to site   of  following sizes of  XLPE</t>
    </r>
    <r>
      <rPr>
        <b/>
        <sz val="11"/>
        <rFont val="Times New Roman"/>
        <family val="1"/>
      </rPr>
      <t xml:space="preserve"> </t>
    </r>
    <r>
      <rPr>
        <sz val="11"/>
        <rFont val="Times New Roman"/>
        <family val="1"/>
      </rPr>
      <t>insulated PVC sheated,</t>
    </r>
    <r>
      <rPr>
        <b/>
        <sz val="11"/>
        <rFont val="Times New Roman"/>
        <family val="1"/>
      </rPr>
      <t xml:space="preserve"> </t>
    </r>
    <r>
      <rPr>
        <sz val="11"/>
        <rFont val="Times New Roman"/>
        <family val="1"/>
      </rPr>
      <t>FRLS,</t>
    </r>
    <r>
      <rPr>
        <b/>
        <sz val="11"/>
        <rFont val="Times New Roman"/>
        <family val="1"/>
      </rPr>
      <t xml:space="preserve"> Copper</t>
    </r>
    <r>
      <rPr>
        <sz val="11"/>
        <rFont val="Times New Roman"/>
        <family val="1"/>
      </rPr>
      <t xml:space="preserve"> conductor armoured power Cable of 1.1 KV grade conforming to IS 7098 amended upto date.</t>
    </r>
  </si>
  <si>
    <t>7.5.4.1</t>
  </si>
  <si>
    <t>3C x 2.5 Sqmm</t>
  </si>
  <si>
    <t>7.5.4.2</t>
  </si>
  <si>
    <t>2C x 10 Sqmm</t>
  </si>
  <si>
    <t>7.5.4.3</t>
  </si>
  <si>
    <t>2C x 6 Sqmm</t>
  </si>
  <si>
    <t>7.5.4.4</t>
  </si>
  <si>
    <t>2C x 4 Sqmm</t>
  </si>
  <si>
    <t>7.5.4.5</t>
  </si>
  <si>
    <t>1C x 25 sq.mm (CU)</t>
  </si>
  <si>
    <t>7.5.4.6</t>
  </si>
  <si>
    <t>1C x 240 sq.mm (CU)</t>
  </si>
  <si>
    <t>7.5.5</t>
  </si>
  <si>
    <r>
      <t xml:space="preserve">Cable end termination with brass double compression gland and </t>
    </r>
    <r>
      <rPr>
        <b/>
        <sz val="11"/>
        <rFont val="Times New Roman"/>
        <family val="1"/>
      </rPr>
      <t>Copper</t>
    </r>
    <r>
      <rPr>
        <sz val="11"/>
        <rFont val="Times New Roman"/>
        <family val="1"/>
      </rPr>
      <t xml:space="preserve"> lugs for following size of XLPE insulated and PVC sheathed copper condutor cable of 1.1kV grade as required with earthing.</t>
    </r>
  </si>
  <si>
    <t>7.5.5.1</t>
  </si>
  <si>
    <t>7.5.5.2</t>
  </si>
  <si>
    <t>7.5.5.3</t>
  </si>
  <si>
    <t>7.5.5.4</t>
  </si>
  <si>
    <t>7.5.5.5</t>
  </si>
  <si>
    <t>7.5.5.6</t>
  </si>
  <si>
    <t>7.5.6</t>
  </si>
  <si>
    <r>
      <t xml:space="preserve">Supplying and laying of following 1100 volts grade PVC insulated sheathed </t>
    </r>
    <r>
      <rPr>
        <b/>
        <sz val="11"/>
        <rFont val="Times New Roman"/>
        <family val="1"/>
      </rPr>
      <t xml:space="preserve">Copper </t>
    </r>
    <r>
      <rPr>
        <sz val="11"/>
        <rFont val="Times New Roman"/>
        <family val="1"/>
      </rPr>
      <t>conductor armoured control cables in existing trenches cables trays, clamped on wall with suitable saddles, fixing bolts, including testing and commissioning.</t>
    </r>
  </si>
  <si>
    <t>7.5.6.1</t>
  </si>
  <si>
    <t>4 core 2.5 sq mm PVC insulated copper conductor armoured  control cables</t>
  </si>
  <si>
    <t>7.5.6.2</t>
  </si>
  <si>
    <t>12 core 2.5 sq mm PVC insulated copper conductor armoured  control cables</t>
  </si>
  <si>
    <t>7.5.6.3</t>
  </si>
  <si>
    <t>24 core 2.5 sq mm PVC insulated copper conductor armoured  control cables</t>
  </si>
  <si>
    <t>7.5.7</t>
  </si>
  <si>
    <r>
      <t xml:space="preserve">Cable end termination of the following PVC insulated sheathed  </t>
    </r>
    <r>
      <rPr>
        <b/>
        <sz val="11"/>
        <rFont val="Times New Roman"/>
        <family val="1"/>
      </rPr>
      <t xml:space="preserve">Copper </t>
    </r>
    <r>
      <rPr>
        <sz val="11"/>
        <rFont val="Times New Roman"/>
        <family val="1"/>
      </rPr>
      <t xml:space="preserve"> conductor control  cables of 1100 volt grade including supplying and fixing of COPPER lugs. Double compression glands with earthing</t>
    </r>
  </si>
  <si>
    <t>7.5.7.1</t>
  </si>
  <si>
    <t>7.5.7.2</t>
  </si>
  <si>
    <t>7.5.7.3</t>
  </si>
  <si>
    <t xml:space="preserve">Total for MV / LV Cabling &amp; Its terminations, Cable trays and Raceways </t>
  </si>
  <si>
    <t>7.6.1</t>
  </si>
  <si>
    <r>
      <t xml:space="preserve">S/F prewired SP MCB DB : </t>
    </r>
    <r>
      <rPr>
        <sz val="11"/>
        <rFont val="Times New Roman"/>
        <family val="1"/>
      </rPr>
      <t>Supplying and fixing following way single pole and neutral,sheet steel MCB distribution board 240 volt,s on surface/recess, complete with tinned copper bus bar , neutral bus bar , earth bar , din bar , interconnections , power painted including earthing etc. as required .(But without MCB/RCCB/Isolator ).</t>
    </r>
  </si>
  <si>
    <t>7.6.1.1</t>
  </si>
  <si>
    <t xml:space="preserve">2+6 Way ,Double Door </t>
  </si>
  <si>
    <t>7.6.1.2</t>
  </si>
  <si>
    <t xml:space="preserve">2+8 Way ,Double Door </t>
  </si>
  <si>
    <t>7.6.1.3</t>
  </si>
  <si>
    <t xml:space="preserve">2+12 Way ,Double Door </t>
  </si>
  <si>
    <t>7.6.2</t>
  </si>
  <si>
    <t>Supplying and fixing following way,horizontal type three pole and neutral,sheet steel,MCB distribution board, 415 Volts, on surface/recess,complete with tinned copper busbar,neutral busbar,earth bar,din bar,interconnections, powder painted including earthing etc. as required. (But without MCB/RCCB/Isolator)</t>
  </si>
  <si>
    <t>7.6.2.1</t>
  </si>
  <si>
    <t>4 way (4 +12), Double door</t>
  </si>
  <si>
    <t>7.6.2.2</t>
  </si>
  <si>
    <t>6 way (4+18), Double door</t>
  </si>
  <si>
    <t>7.6.2.3</t>
  </si>
  <si>
    <t>8 way (4+24), Double door</t>
  </si>
  <si>
    <t>7.6.3</t>
  </si>
  <si>
    <t>Supplying and fixing of following ways surface/ recess mounting, vertical type, 415 volts, TPN MCB distribution board of sheet steel, dust protected, duly powder painted, inclusive of 200 amps tinned copper bus bar, common neutral link, earth bar, din bar for mounting MCB's (but without MCB's and incomer) as required. (Note : Vertical type MCB TPDB is normally used where 3 phase outlets are required.)</t>
  </si>
  <si>
    <t>7.6.3.1</t>
  </si>
  <si>
    <t>6 way (4 + 18), Double door</t>
  </si>
  <si>
    <t>7.6.3.2</t>
  </si>
  <si>
    <t>8 way (4 + 24), Double door</t>
  </si>
  <si>
    <t>7.6.3.3</t>
  </si>
  <si>
    <t>12 way (4 + 36), Double door</t>
  </si>
  <si>
    <t>7.6.4</t>
  </si>
  <si>
    <t xml:space="preserve">Supplying and fixing following way prewired SP&amp;N MCB distribution board of steel sheet for 240 volts on surface/ recess complete with loose wire box, terminal connectors for all incoming and outgoing circuits, duly prewired with suitable size FR PVC insulated copper conductor up to terminal blocks, tinned copper bus bar, neutral link, earth bar, din bar, detachable gland plate, interconnections, powder painted including earthing etc. as required. (But without MCB/ RCCB/ Isolator) </t>
  </si>
  <si>
    <t>7.6.4.1</t>
  </si>
  <si>
    <t xml:space="preserve">2 + 8 way, Double door </t>
  </si>
  <si>
    <t>7.6.5</t>
  </si>
  <si>
    <r>
      <t xml:space="preserve">S/F prewired TP MCB DB : </t>
    </r>
    <r>
      <rPr>
        <sz val="11"/>
        <rFont val="Times New Roman"/>
        <family val="1"/>
      </rPr>
      <t>Supplying and fixing following way prewired TP&amp;N MCB distribution board of steel sheet for 415 volts on surface/recess, complete with  loose wire  box, terminal  connectors for all incoming and outgoing circuits, duly prewired with suitable size FR PVC insulated copper conductor up to terminal blocks , tinned copper bus bar , neutral link , earth bar , din bar , detachable gland plate , interconnections , power painted including earthing etc. as required .(But without MCB/RCCB/Isolator ).</t>
    </r>
  </si>
  <si>
    <t>7.6.5.1</t>
  </si>
  <si>
    <t xml:space="preserve">4 way  (4 + 12 ),Double Door </t>
  </si>
  <si>
    <t>7.6.5.2</t>
  </si>
  <si>
    <t xml:space="preserve">6 way  (4 + 18 ),Double Door </t>
  </si>
  <si>
    <t>7.6.5.3</t>
  </si>
  <si>
    <t xml:space="preserve">8 way  (4 + 24 ),Double Door </t>
  </si>
  <si>
    <t>7.6.6</t>
  </si>
  <si>
    <r>
      <t xml:space="preserve">S/F vertical type prewired Vertical Type MCB DB : </t>
    </r>
    <r>
      <rPr>
        <sz val="11"/>
        <rFont val="Times New Roman"/>
        <family val="1"/>
      </rPr>
      <t xml:space="preserve">Supplying and fixing following way prewired Vertical Type TP&amp;N MCB distribution board of steel sheet for 415 volts on surface/recess, complete with  loose wire  box of sheet steel,  dust protected,  duly powder painted, inclusive of 200 amps tinned copper bus bar, common neutral link, earth bar , din bar for mounted MCB's, terminal connectors for all incoming and outgoing circuits, duly prewired with adequate size of FR PVC insulated copper conductor upto the terminal connector/neutral link, earthing etc. as required .(But without MCB/RCCB/Isolator ). </t>
    </r>
    <r>
      <rPr>
        <b/>
        <sz val="11"/>
        <rFont val="Times New Roman"/>
        <family val="1"/>
      </rPr>
      <t>(Note: Prewired vertical type MCB TPDB is normally used where 3 phase outlets are required.)</t>
    </r>
  </si>
  <si>
    <t>7.6.6.1</t>
  </si>
  <si>
    <t>4 Way Double Door</t>
  </si>
  <si>
    <t>7.6.6.2</t>
  </si>
  <si>
    <t>6 Way Double Door</t>
  </si>
  <si>
    <t>7.6.6.3</t>
  </si>
  <si>
    <t xml:space="preserve">8 way Double door </t>
  </si>
  <si>
    <t>7.6.6.4</t>
  </si>
  <si>
    <t xml:space="preserve">12 way Double door </t>
  </si>
  <si>
    <t>7.6.7</t>
  </si>
  <si>
    <r>
      <t>S/F 'C' Curve , SP MCB :</t>
    </r>
    <r>
      <rPr>
        <sz val="11"/>
        <rFont val="Times New Roman"/>
        <family val="1"/>
      </rPr>
      <t xml:space="preserve"> Supplying and fixing 5 amps to 32 amps, rating, 240/415 volts, 'C' Curve , miniature circuit breaker suitable for inductive load of following poles in the existing MCB DB complete with connections, testing and commissioning etc. as required.</t>
    </r>
  </si>
  <si>
    <t>7.6.7.1</t>
  </si>
  <si>
    <t>Single Pole and Neutral</t>
  </si>
  <si>
    <t>7.6.7.2</t>
  </si>
  <si>
    <t xml:space="preserve">Double pole </t>
  </si>
  <si>
    <t>7.6.7.3</t>
  </si>
  <si>
    <t xml:space="preserve">Triple pole </t>
  </si>
  <si>
    <t>7.6.7.4</t>
  </si>
  <si>
    <t>Triple pole and neutral</t>
  </si>
  <si>
    <t>7.6.8</t>
  </si>
  <si>
    <r>
      <t xml:space="preserve">S/F SP MCB blanking plate : </t>
    </r>
    <r>
      <rPr>
        <sz val="11"/>
        <rFont val="Times New Roman"/>
        <family val="1"/>
      </rPr>
      <t>Supplying and fixing single pole blanking plate in the existing MCB DB complete etc.as required.</t>
    </r>
  </si>
  <si>
    <t>7.6.9</t>
  </si>
  <si>
    <t>S/F SPN RCCB :Supplying and fixing following rating, double pole, (single phase and neutral), 240 volts, residual current circuit breaker (RCCB), having a sensitivity current upto 300 milliamperes in the existing MCB DB complete with connections, testing and commissioning etc. as required.</t>
  </si>
  <si>
    <t>7.6.9.1</t>
  </si>
  <si>
    <t>25 amps</t>
  </si>
  <si>
    <t>7.6.9.2</t>
  </si>
  <si>
    <t>40 amps</t>
  </si>
  <si>
    <t>7.6.9.3</t>
  </si>
  <si>
    <t>63 amps</t>
  </si>
  <si>
    <t>7.6.10</t>
  </si>
  <si>
    <t xml:space="preserve">Supplying and fixing following rating, four pole, (three phase and neutral), 415 volts, residual current circuit breaker (RCCB), having a sensitivity current upto 300 milliamperes in the existing MCB DB complete with connections, testing and commissioning etc. as required. </t>
  </si>
  <si>
    <t>7.6.10.1</t>
  </si>
  <si>
    <t xml:space="preserve">25 amps </t>
  </si>
  <si>
    <t>7.6.10.2</t>
  </si>
  <si>
    <t xml:space="preserve">40 amps </t>
  </si>
  <si>
    <t>7.6.10.3</t>
  </si>
  <si>
    <t xml:space="preserve">63 amps </t>
  </si>
  <si>
    <t>Total for Distribution Boards</t>
  </si>
  <si>
    <t>7.7.1</t>
  </si>
  <si>
    <r>
      <t xml:space="preserve">Wiring for light point/ fan point/ exhaust fan point/ call bell point with 1.5 sq.mm FR PVC insulated copper conductor single core cable in </t>
    </r>
    <r>
      <rPr>
        <b/>
        <sz val="11"/>
        <rFont val="Times New Roman"/>
        <family val="1"/>
      </rPr>
      <t>surface / recessed steel conduit,</t>
    </r>
    <r>
      <rPr>
        <sz val="11"/>
        <rFont val="Times New Roman"/>
        <family val="1"/>
      </rPr>
      <t xml:space="preserve"> with modular switch, modular plate, suitable GI box and earthing the point with 1.5 sq.mm. FR PVC insulated copper conductor single core cable etc as required. </t>
    </r>
  </si>
  <si>
    <t>7.7.1.1</t>
  </si>
  <si>
    <t xml:space="preserve">Group A                                                                                                                                                                         </t>
  </si>
  <si>
    <t>Point</t>
  </si>
  <si>
    <t>7.7.1.2</t>
  </si>
  <si>
    <t xml:space="preserve">Group B </t>
  </si>
  <si>
    <t>7.7.1.3</t>
  </si>
  <si>
    <t>Group C</t>
  </si>
  <si>
    <t>7.7.2</t>
  </si>
  <si>
    <t xml:space="preserve">Wiring for twin control light point with 1.5 sq.mm FR PVC insulated copper conductor single core cable in surface / recessed steel conduit, 2 way modular switch, modular plate, suitable GI box and earthing the point with 1.5 sq.mm. FR PVC insulated copper conductor single core cable etc as required.  </t>
  </si>
  <si>
    <t>7.7.3</t>
  </si>
  <si>
    <t xml:space="preserve">Wiring for light/ power plug with 2X4 sq. mm FR PVC insulated copper conductor single core cable in surface/ recessed steel conduit along with 1 No 4 sq. mm FR PVC insulated copper conductor single core cable for loop earthing as required. </t>
  </si>
  <si>
    <t>7.7.4</t>
  </si>
  <si>
    <t xml:space="preserve">Wiring for light/ power plug with 4X4 sq. mm FR PVC insulated copper conductor single core cable in surface/ recessed steel conduit along with 2 Nos 4 sq. mm FR PVC insulated copper conductor single core cable for loop earthing as required. </t>
  </si>
  <si>
    <t>7.7.5</t>
  </si>
  <si>
    <r>
      <t xml:space="preserve">Wiring for circuit/ submain wiring along with earth wire with the following sizes of FR PVC insulated copper conductor, single core cable in surface/ recessed </t>
    </r>
    <r>
      <rPr>
        <b/>
        <sz val="11"/>
        <rFont val="Times New Roman"/>
        <family val="1"/>
      </rPr>
      <t>steel conduit</t>
    </r>
    <r>
      <rPr>
        <sz val="11"/>
        <rFont val="Times New Roman"/>
        <family val="1"/>
      </rPr>
      <t xml:space="preserve"> as required </t>
    </r>
  </si>
  <si>
    <t>7.7.5.1</t>
  </si>
  <si>
    <t xml:space="preserve">2 X 1.5 sq. mm + 1 X 1.5 sq. mm earth wire </t>
  </si>
  <si>
    <t>7.7.5.2</t>
  </si>
  <si>
    <t xml:space="preserve">2 X 2.5 sq. mm + 1 X 2.5 sq. mm earth wire </t>
  </si>
  <si>
    <t>7.7.5.3</t>
  </si>
  <si>
    <t xml:space="preserve">2 X 4 sq. mm + 1 X 4 sq. mm earth wire </t>
  </si>
  <si>
    <t>7.7.6</t>
  </si>
  <si>
    <r>
      <rPr>
        <sz val="11"/>
        <rFont val="Times New Roman"/>
        <family val="1"/>
      </rPr>
      <t xml:space="preserve">Wiring for light point/fan point/call bell point with 1.5 sq. mm., FR PVC insulated copper conductor single core cable in surface/recessed  medium class </t>
    </r>
    <r>
      <rPr>
        <b/>
        <sz val="11"/>
        <rFont val="Times New Roman"/>
        <family val="1"/>
      </rPr>
      <t>PVC</t>
    </r>
    <r>
      <rPr>
        <sz val="11"/>
        <rFont val="Times New Roman"/>
        <family val="1"/>
      </rPr>
      <t xml:space="preserve"> </t>
    </r>
    <r>
      <rPr>
        <b/>
        <sz val="11"/>
        <rFont val="Times New Roman"/>
        <family val="1"/>
      </rPr>
      <t>conduit</t>
    </r>
    <r>
      <rPr>
        <sz val="11"/>
        <rFont val="Times New Roman"/>
        <family val="1"/>
      </rPr>
      <t xml:space="preserve"> with modular switch,modular plate,suitable GI box and earthing the point with 1.5 sq.mm FR PVC insulated copper conductor single core cable etc as required.</t>
    </r>
  </si>
  <si>
    <t>7.7.6.1</t>
  </si>
  <si>
    <t>Group A</t>
  </si>
  <si>
    <t>7.7.6.2</t>
  </si>
  <si>
    <t>Group B</t>
  </si>
  <si>
    <t>7.7.6.3</t>
  </si>
  <si>
    <t>7.7.7</t>
  </si>
  <si>
    <t>Wiring for twin control light point with 1.5 sq.mm FR PVC insulated copper conductor single core cable in surface/recessed middle class PVC conduit,2 way modular switch,modular plate,suitable GI box and earthing the point with 1.5 sq.mm. FR PVC insulated copper conductor single core cable etc as required.</t>
  </si>
  <si>
    <t>7.7.8</t>
  </si>
  <si>
    <r>
      <rPr>
        <sz val="11"/>
        <rFont val="Times New Roman"/>
        <family val="1"/>
      </rPr>
      <t>Wiring for light/power plug with 2X4 sq. mm.</t>
    </r>
    <r>
      <rPr>
        <b/>
        <sz val="11"/>
        <rFont val="Times New Roman"/>
        <family val="1"/>
      </rPr>
      <t xml:space="preserve">, </t>
    </r>
    <r>
      <rPr>
        <sz val="11"/>
        <rFont val="Times New Roman"/>
        <family val="1"/>
      </rPr>
      <t>FR</t>
    </r>
    <r>
      <rPr>
        <b/>
        <sz val="11"/>
        <rFont val="Times New Roman"/>
        <family val="1"/>
      </rPr>
      <t xml:space="preserve"> </t>
    </r>
    <r>
      <rPr>
        <sz val="11"/>
        <rFont val="Times New Roman"/>
        <family val="1"/>
      </rPr>
      <t>PVC insulated, copper conductor, single core cable  in surface/recessed medium class PVC conduit  along with 1 no. 4sq.mm., FR PVC insulated, copper conductor single core cable  for loop earthing as required.</t>
    </r>
    <r>
      <rPr>
        <b/>
        <sz val="10"/>
        <rFont val="Bookman Old Style"/>
        <family val="1"/>
      </rPr>
      <t/>
    </r>
  </si>
  <si>
    <t>7.7.9</t>
  </si>
  <si>
    <r>
      <rPr>
        <sz val="11"/>
        <rFont val="Times New Roman"/>
        <family val="1"/>
      </rPr>
      <t>Wiring for</t>
    </r>
    <r>
      <rPr>
        <b/>
        <sz val="11"/>
        <rFont val="Times New Roman"/>
        <family val="1"/>
      </rPr>
      <t xml:space="preserve"> </t>
    </r>
    <r>
      <rPr>
        <sz val="11"/>
        <rFont val="Times New Roman"/>
        <family val="1"/>
      </rPr>
      <t>Circuit/Submain Wiring alongwith earth wire with the following sizes of FR PVC insulated, copper conductor,single core cable in surface/recessed medium class PVC conduit as required.</t>
    </r>
  </si>
  <si>
    <t>7.7.9.1</t>
  </si>
  <si>
    <t xml:space="preserve">2 x 1.5 sq. mm + 1 x 1.5 sq. mm earth wire </t>
  </si>
  <si>
    <t>7.7.9.2</t>
  </si>
  <si>
    <t xml:space="preserve">2 x 2.5 sq. mm + 1 x 2.5 sq. mm earth wire </t>
  </si>
  <si>
    <t>7.7.10</t>
  </si>
  <si>
    <r>
      <t xml:space="preserve">Rewiring for light point/ fan point/ exhaust fan point/ call bell point with 1 .5 sq.mm FR PVC insulated copper conductor single core cable and 1.5 sq.mm. FR PVC insulated copper conductor single core cable as earth wire in existing surface/ recessed steel conduit including dismantling as required. </t>
    </r>
    <r>
      <rPr>
        <b/>
        <sz val="11"/>
        <rFont val="Times New Roman"/>
        <family val="1"/>
      </rPr>
      <t>(Group C)</t>
    </r>
  </si>
  <si>
    <t>7.7.11</t>
  </si>
  <si>
    <t>Supplying and fixing of following sizes of steel conduit along with accessories in surface/recess including painting in case of surface conduit, or cutting the wall and making good the same in case of recessed conduit as required.</t>
  </si>
  <si>
    <t>7.7.11.1</t>
  </si>
  <si>
    <t>20 mm</t>
  </si>
  <si>
    <t>7.7.11.2</t>
  </si>
  <si>
    <t>7.7.11.3</t>
  </si>
  <si>
    <t>32 mm</t>
  </si>
  <si>
    <t>7.7.11.4</t>
  </si>
  <si>
    <t>40 mm</t>
  </si>
  <si>
    <t>7.7.11.5</t>
  </si>
  <si>
    <t>7.7.12</t>
  </si>
  <si>
    <t>Supplying and fixing of following sizes of medium class PVC conduit along with accessories in surface/recess including cutting the wall and making good the same in case of recessed conduit as required.</t>
  </si>
  <si>
    <t>7.7.12.1</t>
  </si>
  <si>
    <t>7.7.12.2</t>
  </si>
  <si>
    <t>7.7.12.3</t>
  </si>
  <si>
    <t>7.7.12.4</t>
  </si>
  <si>
    <t>7.7.12.5</t>
  </si>
  <si>
    <t>7.7.13</t>
  </si>
  <si>
    <t>Supplying and fixing following modular switch/ socket on the
existing modular plate &amp; switch box including connections but
excluding modular plate etc. as required.</t>
  </si>
  <si>
    <t>7.7.13.1</t>
  </si>
  <si>
    <t>5/6 amps switch</t>
  </si>
  <si>
    <t>7.7.13.2</t>
  </si>
  <si>
    <t>2 way 5/6 amps switch</t>
  </si>
  <si>
    <t>7.7.13.3</t>
  </si>
  <si>
    <t>15/16 amp switch</t>
  </si>
  <si>
    <t>7.7.13.4</t>
  </si>
  <si>
    <t>3 pin 5/6 amp socket outlet</t>
  </si>
  <si>
    <t>7.7.13.5</t>
  </si>
  <si>
    <t>6 pin 15/16 amp socket outlet</t>
  </si>
  <si>
    <t>7.7.13.6</t>
  </si>
  <si>
    <t>2 Nos of 6A sockets controlled by 1 No of 16A switch for Workstations</t>
  </si>
  <si>
    <t>7.7.14</t>
  </si>
  <si>
    <r>
      <t>S/F Modular Type Blanking Plate :</t>
    </r>
    <r>
      <rPr>
        <sz val="11"/>
        <rFont val="Times New Roman"/>
        <family val="1"/>
      </rPr>
      <t xml:space="preserve"> Supplying and fixing modular blanking plate ,on the existing modular plate &amp; switch box excluding modular plate etc. as required.</t>
    </r>
  </si>
  <si>
    <t>7.7.15</t>
  </si>
  <si>
    <r>
      <t>S/F GI Box along with modular plate:</t>
    </r>
    <r>
      <rPr>
        <sz val="11"/>
        <rFont val="Times New Roman"/>
        <family val="1"/>
      </rPr>
      <t xml:space="preserve"> Supplying and fixing following size /modules, GI box along with modular base &amp; cover plate for modular switches in recess etc as required.</t>
    </r>
  </si>
  <si>
    <t>7.7.15.1</t>
  </si>
  <si>
    <t>1 or 2 Module(75mmx75mm)</t>
  </si>
  <si>
    <t>7.7.15.2</t>
  </si>
  <si>
    <t>3 Module (100mmX75mm)</t>
  </si>
  <si>
    <t>7.7.15.3</t>
  </si>
  <si>
    <t>4 Module (125mmX75mm)</t>
  </si>
  <si>
    <t>7.7.15.4</t>
  </si>
  <si>
    <t>6 Module (200mmX75mm)</t>
  </si>
  <si>
    <t>7.7.15.5</t>
  </si>
  <si>
    <t>8 Module (125mmX125mm)</t>
  </si>
  <si>
    <t>7.7.16</t>
  </si>
  <si>
    <t xml:space="preserve"> Supply &amp; fixing following modular base and cover plate for modular  switches in recess etc as required.</t>
  </si>
  <si>
    <t>7.7.16.1</t>
  </si>
  <si>
    <t xml:space="preserve">1 or 2 Module </t>
  </si>
  <si>
    <t>7.7.16.2</t>
  </si>
  <si>
    <t xml:space="preserve">3 Module </t>
  </si>
  <si>
    <t>7.7.16.3</t>
  </si>
  <si>
    <t xml:space="preserve">4 Module </t>
  </si>
  <si>
    <t>7.7.16.4</t>
  </si>
  <si>
    <t xml:space="preserve">6 Module </t>
  </si>
  <si>
    <t>7.7.16.5</t>
  </si>
  <si>
    <t xml:space="preserve">8 Module </t>
  </si>
  <si>
    <t>7.7.17</t>
  </si>
  <si>
    <r>
      <rPr>
        <sz val="11"/>
        <rFont val="Times New Roman"/>
        <family val="1"/>
      </rPr>
      <t>Supply and fixing suitable size  GI box with modular plate and cover in front on surface or in recess including providing and fixing 3 pin ,</t>
    </r>
    <r>
      <rPr>
        <b/>
        <sz val="11"/>
        <rFont val="Times New Roman"/>
        <family val="1"/>
      </rPr>
      <t xml:space="preserve"> </t>
    </r>
    <r>
      <rPr>
        <sz val="11"/>
        <rFont val="Times New Roman"/>
        <family val="1"/>
      </rPr>
      <t>5/6 Amps modular socket outlet and 5/6 Amps modular switch , connection etc . as required .</t>
    </r>
  </si>
  <si>
    <t>7.7.18</t>
  </si>
  <si>
    <r>
      <t xml:space="preserve"> </t>
    </r>
    <r>
      <rPr>
        <sz val="11"/>
        <rFont val="Times New Roman"/>
        <family val="1"/>
      </rPr>
      <t>Supply and fixing suitable size  GI box with modular plate and cover in front on surface or in recess including providing and fixing 6 pin , 15/16 Amps modular socket outlet and 15/16 Amps modular switch , connection etc . as required .</t>
    </r>
  </si>
  <si>
    <t>7.7.19</t>
  </si>
  <si>
    <t>Supplying and fixing call bell/ buzzer suitable for single phase,230 Volts, complete as reqired.</t>
  </si>
  <si>
    <t>7.7.20</t>
  </si>
  <si>
    <t>Wiring     for   the  following  light  points     with  1.5  sq.mm  PVC insulated  copper  conductor   1100   volts   grade  stranded  flexible  FRLS wires  of  approved  make   in concealed  or surface mounted 25 mm dia  medium class PVC conduit including fixing of 6 amps single pole  rocker operated   flush   mounted   switch   of approved quality, colour, make and design in existing 1.6 mm  thick  GI  box  and  earthing  of fixtures  and  existing  outlet box  with  1.5 sq.mm  PVC  insulated  copper  conductor  stranded flexible  FRLS wire.</t>
  </si>
  <si>
    <t>7.7.20.1</t>
  </si>
  <si>
    <t>One light points controlled by one 6 amps switch</t>
  </si>
  <si>
    <t>7.7.20.2</t>
  </si>
  <si>
    <t>Two light points controlled by one 6 amps switch</t>
  </si>
  <si>
    <t>7.7.20.3</t>
  </si>
  <si>
    <t>Three light points controlled by one 6 amps switch</t>
  </si>
  <si>
    <t>7.7.20.4</t>
  </si>
  <si>
    <t>Four light points controlled by one 6 amps switch.</t>
  </si>
  <si>
    <t>7.7.20.5</t>
  </si>
  <si>
    <t>Five light points controlled by one 6 amps switch</t>
  </si>
  <si>
    <t>7.7.20.6</t>
  </si>
  <si>
    <t>Six light points controlled by one 6 amps switch</t>
  </si>
  <si>
    <t>7.7.21</t>
  </si>
  <si>
    <r>
      <t>Wiring     for   the  following  light  points     with  1.5  sq.mm  PVC insulated  copper  conductor   1100   volts   grade  stranded  flexible  FRLS wires  of  approved  make   in concealed  or surface mounted 25 mm dia  medium class PVC conduit controlled by SPMCB provided in the DB and  earthing  of fixtures  with  1.5 sq.mm  PVC  insulated  copper  conductor  stranded flexible  FRLS wire.</t>
    </r>
    <r>
      <rPr>
        <b/>
        <sz val="11"/>
        <rFont val="Times New Roman"/>
        <family val="1"/>
      </rPr>
      <t>(Cost of MCB not to be included here)</t>
    </r>
  </si>
  <si>
    <t>7.7.21.1</t>
  </si>
  <si>
    <t>Four points controlled by one MCB.</t>
  </si>
  <si>
    <t>7.7.21.2</t>
  </si>
  <si>
    <t>Five points controlled by one MCB</t>
  </si>
  <si>
    <t>7.7.21.3</t>
  </si>
  <si>
    <t>Six points controlled by one MCB.</t>
  </si>
  <si>
    <t>7.7.21.4</t>
  </si>
  <si>
    <t>Seven points controlled by one MCB.</t>
  </si>
  <si>
    <t>7.7.22</t>
  </si>
  <si>
    <t>Wiring for the twin control light points with 1.5 sq.mm PVC insulated copper conductor 1100 volts grade stranded flexible FRLS wires in concealed or surface mounted 25 mm dia  medium class PVC conduit including providing and fixing  2 Nos.6 amps 2 way rocker operated flush mounted switches of approved quality colour make and design in 1.6 mm thick GI box and earthing  of fixture and the outlet box with 1.5  Sq.mm  PVC  insulated  copper  conductor stranded flexible  FRLS wire.</t>
  </si>
  <si>
    <t>7.7.22.1</t>
  </si>
  <si>
    <t>One point controlled by 2  Nos. two way switches.</t>
  </si>
  <si>
    <t>7.7.22.2</t>
  </si>
  <si>
    <t>Two points controlled by 2 Nos  two way switches.</t>
  </si>
  <si>
    <t>7.7.23</t>
  </si>
  <si>
    <t xml:space="preserve">Supplying and fixing 250x150x75 mm deep, 1.6 mm thick G I Junction box with coverplate   complete as per site requirement. </t>
  </si>
  <si>
    <t>7.7.24</t>
  </si>
  <si>
    <t xml:space="preserve">Supplying and fixing TP sheet steel enclosure on surface/ recess along with 16/25/32amps 415 volts "C" curve TP MCB complete with connections, testing and commissioning etc. as required. </t>
  </si>
  <si>
    <t>7.7.25</t>
  </si>
  <si>
    <r>
      <t xml:space="preserve">S/F 20 A SPN MCB industrial socket outlet : </t>
    </r>
    <r>
      <rPr>
        <sz val="11"/>
        <rFont val="Times New Roman"/>
        <family val="1"/>
      </rPr>
      <t>Supplying and fixing 20 Amps, 240 Volts, SPN, industrial type socket outlet, with 2 pole and earth metal enclosed plug top along with 20 Amps, C-Curve, SP MCB, in sheet steel enclosure, on surface or in recess, with chained metal cover for the socket outlet, and complete with connections, testing and commissioning etc. as required.</t>
    </r>
  </si>
  <si>
    <t>7.7.26</t>
  </si>
  <si>
    <r>
      <t xml:space="preserve">S/F 20 A TPN MCB industrial socket outlet : </t>
    </r>
    <r>
      <rPr>
        <sz val="11"/>
        <rFont val="Times New Roman"/>
        <family val="1"/>
      </rPr>
      <t>Supplying and fixing 20 Amps, 415 Volts, TPN, industrial type socket outlet, with 4 pole and earth metal enclosed plug top along with 20 Amps, C-Curve, TP MCB, in sheet steel enclosure, on surface or in recess, with chained metal cover for the socket outlet, and complete with connections, testing and commissioning etc. as required.</t>
    </r>
  </si>
  <si>
    <t>7.7.27</t>
  </si>
  <si>
    <r>
      <t>S/F 30 A TPN MCB industrial socket outlet :</t>
    </r>
    <r>
      <rPr>
        <sz val="11"/>
        <rFont val="Times New Roman"/>
        <family val="1"/>
      </rPr>
      <t xml:space="preserve">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r>
  </si>
  <si>
    <t>7.7.28</t>
  </si>
  <si>
    <r>
      <t>S/F 63 A TPN MCB industrial socket outlet :</t>
    </r>
    <r>
      <rPr>
        <sz val="11"/>
        <rFont val="Times New Roman"/>
        <family val="1"/>
      </rPr>
      <t xml:space="preserve">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r>
  </si>
  <si>
    <t>7.7.29</t>
  </si>
  <si>
    <r>
      <t xml:space="preserve">S/F 20 A SPN MCB socket outlet  : </t>
    </r>
    <r>
      <rPr>
        <sz val="11"/>
        <rFont val="Times New Roman"/>
        <family val="1"/>
      </rPr>
      <t>Supplying and fixing 20 Amps, 240 Volts, SPN,  socket outlet, with 2 pole and earth , plug top along with 20 Amps, C-Curve, SP MCB, in weather proof enclosure/Floor Junction Box, on surface or in recess, complete with connections, testing and commissioning etc. as required.</t>
    </r>
    <r>
      <rPr>
        <b/>
        <sz val="11"/>
        <rFont val="Times New Roman"/>
        <family val="1"/>
      </rPr>
      <t>(Weather Proof Type)</t>
    </r>
  </si>
  <si>
    <t>7.7.30</t>
  </si>
  <si>
    <r>
      <t xml:space="preserve">S/F 20 A TPN MCB socket outlet : </t>
    </r>
    <r>
      <rPr>
        <sz val="11"/>
        <rFont val="Times New Roman"/>
        <family val="1"/>
      </rPr>
      <t xml:space="preserve">Supplying and fixing 20 Amps, 415 Volts, TPN, industrial type socket outlet, with 4 pole and earth along with 20 Amps, C-Curve, TPN MCB, in weather proof enclosure/Floor Junction Box, on surface or in recess, and complete with connections, testing and commissioning etc. as required. </t>
    </r>
    <r>
      <rPr>
        <b/>
        <sz val="11"/>
        <rFont val="Times New Roman"/>
        <family val="1"/>
      </rPr>
      <t>(Weather Proof Type)</t>
    </r>
  </si>
  <si>
    <t>7.7.31</t>
  </si>
  <si>
    <r>
      <t>S/F 30 A TPN MCB socket outlet :</t>
    </r>
    <r>
      <rPr>
        <sz val="11"/>
        <rFont val="Times New Roman"/>
        <family val="1"/>
      </rPr>
      <t xml:space="preserve"> Supplying and fixing 30 Amps, 415 Volts, TPN, industrial type socket outlet, with 4 pole and earth along with 30 Amps, C-Curve, TPN MCB, in weather proof enclosure/Floor Junction Box, on surface or in recess, complete with connections, testing and commissioning etc. as required. </t>
    </r>
    <r>
      <rPr>
        <b/>
        <sz val="11"/>
        <rFont val="Times New Roman"/>
        <family val="1"/>
      </rPr>
      <t>(Weather Proof Type)</t>
    </r>
  </si>
  <si>
    <t>Total for Point Wiring and Accessories</t>
  </si>
  <si>
    <t>Supply, installation, testing and commissioning of GI cable trays factory fabricated out of sheet steel with perforation not more than 17.5%(For Perforated), channel size 75 x 15 mm and rung size 30 x 6 mm), spaced at 250 mm interval(For Ladder), supporting angle frame at every 1.8 m, bottom angle fasteners, anchor grip bolts, etc.  The tray shall be suspended from ceiling using anchor bolt and angle iron supports or mounted from wall.  The rate shall include all  accessories like bends, elbows, tees, coupler plates, with all necessary hardware, accessories as required for complete installation.</t>
  </si>
  <si>
    <t>7.8.1</t>
  </si>
  <si>
    <t>Supply and fixing GI Perforated type cable Trays, with radial bends, support of following sizes.The rate shall include all  accessories like bends, elbows, tees, coupler plates, with all necessary hardware, accessories as required for complete installation.</t>
  </si>
  <si>
    <t>7.8.1.1</t>
  </si>
  <si>
    <t>300 mm width x50 mm depth x 1.6 mm thick</t>
  </si>
  <si>
    <t>7.8.1.2</t>
  </si>
  <si>
    <t>150 mm width x50 mm depth x 1.6 mm thick</t>
  </si>
  <si>
    <t>7.8.1.3</t>
  </si>
  <si>
    <t>100 mm width x50 mm depth x 1.6mm thick</t>
  </si>
  <si>
    <t>7.8.2</t>
  </si>
  <si>
    <t>Supply and fixing GI ladder type cable Trays, with radial bends, support of following sizes.The rate shall include all  accessories like bends, elbows, tees, coupler plates, with all necessary hardware, accessories as required for complete installation.</t>
  </si>
  <si>
    <t>7.8.2.1</t>
  </si>
  <si>
    <t xml:space="preserve">750 mm width x75mm depth x 2.0 mm thick </t>
  </si>
  <si>
    <t>7.8.2.2</t>
  </si>
  <si>
    <t>450 mm width x50 mm depth x 2.0 mm thick</t>
  </si>
  <si>
    <t>7.8.2.3</t>
  </si>
  <si>
    <t>7.8.2.4</t>
  </si>
  <si>
    <t>7.8.3</t>
  </si>
  <si>
    <t>GI Raceways:</t>
  </si>
  <si>
    <r>
      <t xml:space="preserve">Supply, fixing, laying and embedding in </t>
    </r>
    <r>
      <rPr>
        <b/>
        <sz val="11"/>
        <rFont val="Times New Roman"/>
        <family val="1"/>
      </rPr>
      <t>underfloor</t>
    </r>
    <r>
      <rPr>
        <sz val="11"/>
        <rFont val="Times New Roman"/>
        <family val="1"/>
      </rPr>
      <t xml:space="preserve"> </t>
    </r>
    <r>
      <rPr>
        <b/>
        <sz val="11"/>
        <rFont val="Times New Roman"/>
        <family val="1"/>
      </rPr>
      <t xml:space="preserve">GI raceway </t>
    </r>
    <r>
      <rPr>
        <sz val="11"/>
        <rFont val="Times New Roman"/>
        <family val="1"/>
      </rPr>
      <t xml:space="preserve">of following sizes complete with all accessories including junction box with 3 mm thick cover plate,neoprene gasket in joints ,cutting the floor and jamming the raceway with all necessary hardware (including civil works) as required. </t>
    </r>
  </si>
  <si>
    <t>7.8.3.1</t>
  </si>
  <si>
    <t>50 x 38 x 1.6mm</t>
  </si>
  <si>
    <t>7.8.3.2</t>
  </si>
  <si>
    <t>100 x 38 x 1.6mm</t>
  </si>
  <si>
    <t>7.8.3.3</t>
  </si>
  <si>
    <t>150 x 38 x 1.6mm</t>
  </si>
  <si>
    <t>7.8.3.4</t>
  </si>
  <si>
    <t>200 x 38 x 1.6 mm</t>
  </si>
  <si>
    <t>7.8.3.5</t>
  </si>
  <si>
    <t>300 x 38 x 1.6 mm</t>
  </si>
  <si>
    <t>Total for Cable Trays And Raceways</t>
  </si>
  <si>
    <t>7.9.1</t>
  </si>
  <si>
    <r>
      <t xml:space="preserve">G.I. earth pipe electrode with Salt/Charcoal : </t>
    </r>
    <r>
      <rPr>
        <sz val="11"/>
        <rFont val="Times New Roman"/>
        <family val="1"/>
      </rPr>
      <t>Earthing with GI earth pipe 4.5 Mtr long , 40 mm dia including accessories and providing masonary enclosure with cover plate having locking arrangement and watering pipe etc with charcoal/coke &amp; salt as required.</t>
    </r>
  </si>
  <si>
    <t>7.9.2</t>
  </si>
  <si>
    <t>Providing and fixing  25mm X 5mm GI strip on surface or in recess for connections etc. as required.</t>
  </si>
  <si>
    <t>7.9.3</t>
  </si>
  <si>
    <t>Providing and fixing  8 SWG GI wire.</t>
  </si>
  <si>
    <t>7.9.4</t>
  </si>
  <si>
    <r>
      <t xml:space="preserve">Copper earth plate electrode : </t>
    </r>
    <r>
      <rPr>
        <sz val="11"/>
        <rFont val="Times New Roman"/>
        <family val="1"/>
      </rPr>
      <t>Earthing with Copper earth plate</t>
    </r>
    <r>
      <rPr>
        <b/>
        <sz val="11"/>
        <rFont val="Times New Roman"/>
        <family val="1"/>
      </rPr>
      <t xml:space="preserve"> </t>
    </r>
    <r>
      <rPr>
        <sz val="11"/>
        <rFont val="Times New Roman"/>
        <family val="1"/>
      </rPr>
      <t>600mm X 600mm X 3 mm thick including accessories and providing masonary enclosure with cover plate having locking arrangement and watering pipe of 2.7 metre long etc. with charcoal/coke and salt as required.</t>
    </r>
  </si>
  <si>
    <t>7.9.5</t>
  </si>
  <si>
    <t>Supplying and fixing earth bus of 50mmx10mm GI strip on surface for connections etc as required.</t>
  </si>
  <si>
    <t>7.9.6</t>
  </si>
  <si>
    <t>Providing and fixing  75mm X 12mm GI strip on surface or in recess for connections etc. as required.</t>
  </si>
  <si>
    <t>7.9.7</t>
  </si>
  <si>
    <t>Providing and fixing  25mm X 5mm CU strip on surface or in recess for connections etc. as required.</t>
  </si>
  <si>
    <t>Total for Earthing System</t>
  </si>
  <si>
    <t>7.10.1</t>
  </si>
  <si>
    <t>Jointing copper / G.I. tape (with another copper/ G I tape, base of the finial or any other metallic object) by riveting / nut bolting/ sweating and soldering etc as required.</t>
  </si>
  <si>
    <t>7.10.2</t>
  </si>
  <si>
    <t xml:space="preserve">Providing and fixing testing joint, made of 20 mm X 3 mm thick G.I. strip, 125 mm long, with 4 nos. of G.I. bolts, nuts, chuck,nuts and spring washers etc. complete as required. </t>
  </si>
  <si>
    <t>7.10.3</t>
  </si>
  <si>
    <t>Supply, installation, testing and commisioning of 2 x 25W LED Aviation abstruction light medium bay type 62, complete with lamp, lamp holder, Condenser necessary connecting wire, 1 X 25 AV with all necessary hardware, accessories as required for complete installation. Rate shall include the cost of necessary steel structures , fixing arrangements in this item. Refer drawing.</t>
  </si>
  <si>
    <t>7.10.4</t>
  </si>
  <si>
    <t>Total for Lightning Protection System</t>
  </si>
  <si>
    <t>7.11.1</t>
  </si>
  <si>
    <r>
      <t>S/F Modular Type Electronic Fan Regulator :</t>
    </r>
    <r>
      <rPr>
        <sz val="11"/>
        <rFont val="Times New Roman"/>
        <family val="1"/>
      </rPr>
      <t xml:space="preserve"> Supplying and fixing stepped type electronic fan regulator on the existing modular plate &amp; switch box including connections but excluding modular plate etc. as required.</t>
    </r>
  </si>
  <si>
    <t>7.11.2</t>
  </si>
  <si>
    <t>Providing and fixing extra conduit down rod of 20 mm dia, 2X10 cm length wiring with 2 X 1.5 sq. mm FR PVC insulated, copper conductor, single core cable including painting etc. as required. (Note : More than 5 cm length shall be rounded to the nearest 10 cm and 5 cm or less shall be ignored)</t>
  </si>
  <si>
    <t>7.11.3</t>
  </si>
  <si>
    <r>
      <t xml:space="preserve">ITC Ceiling Fan </t>
    </r>
    <r>
      <rPr>
        <sz val="11"/>
        <rFont val="Times New Roman"/>
        <family val="1"/>
      </rPr>
      <t>: Installation ,testing and commissioning of ceiling fan including wiring the down rods of standard length (upto 30 cm) with 1.5 sq.mm FR PVC insulated ,copper  conductor ,single core cable etc.as required.
1200 MM SWEEP SIZE</t>
    </r>
  </si>
  <si>
    <t>7.11.4</t>
  </si>
  <si>
    <t>Supplying and fixing extra down rod of 10 cm length G.I. pipe ,15 mm dia, heavy gauge including painting etc. as required. (Note : More than 5 cm length shall be rounded to the nearest 10 cm and 5 cm or less shall be ignored)</t>
  </si>
  <si>
    <t>7.11.5</t>
  </si>
  <si>
    <t xml:space="preserve">Supplying and fixing extra conduit down rod of 20 cm length G.I. pipe 15 mm dia, heavy gauge including painting etc. as required. (Note : More than 5 cm length shall be rounded to the nearest 10 cm and 5 cm or less shall be ignored) </t>
  </si>
  <si>
    <t>7.11.6</t>
  </si>
  <si>
    <t>Numbering of ceiling fan/ exhaust fan/ fluorescent fittings as required.</t>
  </si>
  <si>
    <t>7.11.7</t>
  </si>
  <si>
    <t xml:space="preserve">Extra for fixing the louvers/ shutters complete with frame for a exhaust fan of all sizes. </t>
  </si>
  <si>
    <t>POLE ERECTION</t>
  </si>
  <si>
    <t>7.11.8</t>
  </si>
  <si>
    <t>Erection of metallic pole of the following length in cement concrete 1:3:6(1 cement:3 coarse sand : 6 graded stone aggregate 40 mm nominal size) foundation including excavation and refilling etc. as required</t>
  </si>
  <si>
    <t>7.11.8.1</t>
  </si>
  <si>
    <t>Above 4.5 metre and upto 6.5 metre</t>
  </si>
  <si>
    <t>7.11.8.2</t>
  </si>
  <si>
    <t>2.5 meter pole for post top</t>
  </si>
  <si>
    <t>7.11.9</t>
  </si>
  <si>
    <t>Erection of steel tubular or rail pole strut in cemnt concrete 1:3:6 (1 Cement : 3 coarse sand : 6 graded stone aggregate 40 mm nominal size) foundation including excavation and refilling and secured with holding clamps , bolts , nuts, etc as required.</t>
  </si>
  <si>
    <t>7.11.10</t>
  </si>
  <si>
    <t>Supplying and embedding following dia G.I. pipe (medium class) in pole collar/ foundation (during casting) for cable entry including bending the pipe to the required shape complete as required.</t>
  </si>
  <si>
    <t>7.11.10.1</t>
  </si>
  <si>
    <t>7.11.11</t>
  </si>
  <si>
    <t>General Purpose Batten for 1x28w T5 Luminaire with IP 20, Aluminium symmetric Reflector , similar to philips make Pentura TMS 122</t>
  </si>
  <si>
    <t>7.11.12</t>
  </si>
  <si>
    <t>Supply of 1 x 28 W indoor decorative surface mounted luminaire with 1 Nos. 28W T5 Lamps mounted in horizontal position, anodised glossy reflector, high frequency electronic ballast prewired complete with all accessories etc as required. Wipro make (WIF 30128 SGW)  or Philips make TMS 122  1 X 28W with reflector or Bajaj Make - BTIR 128 with Aluminium Reflector</t>
  </si>
  <si>
    <t>7.11.13</t>
  </si>
  <si>
    <t>Supply of 2 x 28 W indoor decorative surface mounted luminaire with 2 Nos. 28W T5 Lamps mounted in horizontal position, anodised glossy reflector, high frequency electronic ballast prewired complete with all accessories etc as required.  Bajaj Make - BTSM 228 T5 with Aluminium housing and Mirror optic.</t>
  </si>
  <si>
    <t>7.11.14</t>
  </si>
  <si>
    <t>Supply of 2 x 28 W indoor decorative surface mounted luminaire with 2 Nos. 28W T5 Lamps mounted in horizontal position, anodised glossy reflector, high frequency electronic ballast prewired complete with all accessories etc as required. Wipro make (WIF 30228 SGW)  or Philips make TMS 122  2 X 28W with reflector or Bajaj Make - BTIR 228 with Aluminium Reflector</t>
  </si>
  <si>
    <t>7.11.15</t>
  </si>
  <si>
    <t xml:space="preserve">Supply of 1 x 14 W indoor decorative surface mounted luminaire with 1 Nos. 14W T5 Lamps mounted in horizontal position, anodised glossy reflector, high frequency electronic ballast prewired complete with all accessories etc as required.Equivalent to Wipro make 1 X 14 W or Philips make TMS 122  1 X 14W with reflector </t>
  </si>
  <si>
    <t>7.11.16</t>
  </si>
  <si>
    <t>Recess Mounted 39W LED,  with the folowing Specifications, CCT-6500K, CRI&gt; 70, High Quality Poly corbonate Diffuser, and Constantc current Integrated Driver, Equivalent to Philips make:RC 140B LED 29S 6500 PSE WH- Green Square</t>
  </si>
  <si>
    <t>7.11.17</t>
  </si>
  <si>
    <t>Supply of 2 x 28 W T 5 Lamp surface mounted luminaire IP 65 rating, including 2 nos. 28W T5 lamps, electronic ballast prewired complete with all accessories etc as required. Equivalent to Philips  make TCW 450  2 x 28 W or Bajaj Make - BTIPC 2x28. Wipro Make : WIF 83228 SGW</t>
  </si>
  <si>
    <t>7.11.18</t>
  </si>
  <si>
    <t>Supply of Mirror Light  aesthetic wall/ceiling mounted luminaire suitable for 1 x TCH 14W , with low loss electronic ballast, 14W TCH lamp complete with all accessories etc as required. Equivalent to Philips make (Vector 14W TCH 207)  or Bajaj Make - BTIP 114 ACR.</t>
  </si>
  <si>
    <t>7.11.19</t>
  </si>
  <si>
    <t>Surface Mounted 12 W LED Downlight with  the folowing Specifications, CCT-3000K, CRI&gt; 70, High Quality Diffuser, and Constantc current Integrated Driver, Equivalent to Bajaj make: BGSLO SLEEK SURFACE 12 WH RD for Toilets</t>
  </si>
  <si>
    <t>7.11.20</t>
  </si>
  <si>
    <t>Supply of Recessed LED Downlighter 24 W total consumption fixture with LED lamp complete with all accessories etc as required. Equivalent to Wipro make (LD44-012-XXXWH-XX)  or  Philips make BBS 170 15 W LED or Bajaj Make - BGSL 12x1.2W LED Down Lighter.</t>
  </si>
  <si>
    <t>7.11.21</t>
  </si>
  <si>
    <t>Supply of Bulk Head Light fixture with lamp complete with all accessories etc as  required.Equivalent to Wipro make (WKP 14109)  or Philips make FXC 101 1 x PLS / 2P 9W AC GR or Bajaj Make - BJBE 19</t>
  </si>
  <si>
    <t>7.11.22</t>
  </si>
  <si>
    <t>Supply of 1 x 54 W indoor decorative surface mounted luminaire with 1 Nos. 54W T5 Lamps mounted in horizontal position, anodised glossy reflector, high frequency electronic ballast prewired complete with all accessories etc as required. Equivalent to Bajaj make BTI 254 T5 PC.</t>
  </si>
  <si>
    <t>7.11.23</t>
  </si>
  <si>
    <t>Supply of 2x 54 W indoor decorative surface mounted luminaire with 1 Nos. 54W T5 Lamps mounted in horizontal position, anodised glossy reflector, high frequency electronic ballast prewired complete with all accessories etc as required. Equivalent to Bajaj make BTI 254 T5 PC.</t>
  </si>
  <si>
    <t>7.11.24</t>
  </si>
  <si>
    <r>
      <t xml:space="preserve">18W CFL Recessed Step Light IP 65 </t>
    </r>
    <r>
      <rPr>
        <b/>
        <sz val="11"/>
        <rFont val="Times New Roman"/>
        <family val="1"/>
      </rPr>
      <t>Color 830</t>
    </r>
    <r>
      <rPr>
        <sz val="11"/>
        <rFont val="Times New Roman"/>
        <family val="1"/>
      </rPr>
      <t xml:space="preserve"> housing made of Die-cast Aluminium Brushed Steel finish, with serrated asymmetric reflector. The Luminaire depth not to exceed 80mm.The HF Driver used in th luminaire to  to comply to IEC 928/929 Safety &amp; performance standards, EN 55015/ 55022A,FCC Class A Emission standards &amp; ISO 14001.</t>
    </r>
  </si>
  <si>
    <t>7.11.25</t>
  </si>
  <si>
    <t>Supply of Green Space Mid bay 120 W LED fixture for Production block. Equivalent to Bajaj's DURONTO LED highbay luminaire BGHB 150W LED G IV</t>
  </si>
  <si>
    <t>7.11.26</t>
  </si>
  <si>
    <r>
      <t xml:space="preserve">2.5 Meter High LED Post Top Lantern 40W Full Cutoff Color 840 </t>
    </r>
    <r>
      <rPr>
        <b/>
        <sz val="11"/>
        <rFont val="Times New Roman"/>
        <family val="1"/>
      </rPr>
      <t xml:space="preserve">SINGLE </t>
    </r>
    <r>
      <rPr>
        <sz val="11"/>
        <rFont val="Times New Roman"/>
        <family val="1"/>
      </rPr>
      <t>with a Lumen Package &gt; 5000 Lumens. The Post top Lantern must be matt finished Silver Grey powder coated &amp; housing made of Pressure Die cast Aluminium, which houses the Heat sink &amp; the LED Driver. The 2.5 m Pole should be made of  Hot Dipped Galvanised Pipe ( Class B - 4 mm Thickness) with Textured matt finished Silver powder coated finish supplied along with suitable foundation Accessories.The LEDs used in the post top lantern should have a Service life &gt; 50000 hrs. The LED Driver to comply to IEC 928/929 Safety &amp; performance standards, EN 55015/ 55022A,FCC Class A Emission standards, EN 6100 – 3 – 2 for Harmonics and EN 61547 for EMC.l. The Driver shall have ENEC and CE identification.</t>
    </r>
  </si>
  <si>
    <t>7.11.26.1</t>
  </si>
  <si>
    <t>Pole for above item</t>
  </si>
  <si>
    <t>7.11.27</t>
  </si>
  <si>
    <t>Street lighting fixture</t>
  </si>
  <si>
    <t>Supply of luminaires complete with, lamps, electronic ballast, starter, HPF condenser, standard down  rod, connecting cord, etc.,. The rate shall include all necessary fixing accessories like MS hooks, MS supports, fasteners, etc. Note: Catalogue numbers indicated are only to describe type of light fixture required. Lamp Colour shall be - 84 or as approved by Architect / Consultant.</t>
  </si>
  <si>
    <t>7.11.27.1</t>
  </si>
  <si>
    <t>Supply  &amp; erection  of LED solar street light with one bracket  and one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Equivalent to PHILIPS/GE/WIPRO)</t>
  </si>
  <si>
    <t>7.11.27.2</t>
  </si>
  <si>
    <t>Supply  &amp; erection  of LED solar street light with two bracket  and two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Equivalent to PHILIPS/GE/WIPRO)</t>
  </si>
  <si>
    <t>7.11.27.3</t>
  </si>
  <si>
    <t>Supply of single arm  M.S. steel tubular pole class "B" having suitable dimension complete duly painted with two coats  of red oxide  paint and one coat of bituminous paint for the 1/6 th length which is to be embeded in ground  &amp; two coates of aluminium paint for the remaining portion. The poles shall be supplied  with  bottom welded  MS base  plate of suitable size and 2 runs of 25 mm dia B-Class GI pipe having total length1.2 meter each.The rate shall also include mild steel bracket if required,  required nut ,bolts, etc to complete the work in approved manner.</t>
  </si>
  <si>
    <t>7.11.27.3.1</t>
  </si>
  <si>
    <t>6 mtr height with 75 mm dia</t>
  </si>
  <si>
    <t>7.11.27.4</t>
  </si>
  <si>
    <t>Gate light fitting Equivalent to FPM 41125 WIPRO  mounted on a 63 dia 1.0m high MS pole</t>
  </si>
  <si>
    <t>7.11.27.5</t>
  </si>
  <si>
    <t>Supply and fixing of metal fan hook box of 10 mm M.S. round bar , bounded to to RCC bar up to 50 mm length each side &amp; pierced through a 16 SWG thick MS bowl 100 mm dia , depth up to 75 mm , complete erected in position . With one coat of red oxide paint and 2 coats of synthetic paint .</t>
  </si>
  <si>
    <t>7.11.28</t>
  </si>
  <si>
    <t xml:space="preserve">Surface Mounted 40W LED,  with the folowing Specifications, CCT-6500K, CRI&gt; 70, High Quality Poly corbonate Diffuser, and Constantc current Integrated Driver, Equivalent to Philips make: 40 W CIRRUS </t>
  </si>
  <si>
    <t>7.11.29</t>
  </si>
  <si>
    <t>Recess Mounted 42W LED,  with the folowing Specifications, CCT-6500K, CRI&gt; 70, High Quality Poly corbonate Diffuser, and Constantc current Integrated Driver, Equivalent to Philips make:RC 140B LED 29S 6500 PSE WH</t>
  </si>
  <si>
    <t>Total for Light Fixtures and Fans</t>
  </si>
  <si>
    <t>7.12.1</t>
  </si>
  <si>
    <t>Excavation for cable trenches in soft soil, depth upto 1.2 m including dressing of sides lift upto 1.5m, including getting out the excavated soil , refilling with sand and or good soil after laying of cable / pipe etc in layers of 20 cm, ramming, watering and disposal of surplus excavated soil as directed, with a lead of 50 meters.</t>
  </si>
  <si>
    <t>7.12.2</t>
  </si>
  <si>
    <t>Excavation of cable trenches in hard rock not exceeding 1.5 meters in width, and lift upto 1.5 metres, including getting out the excavated soil and disposal of excavated soil as directed within a lead of 50 metres.</t>
  </si>
  <si>
    <t>7.12.3</t>
  </si>
  <si>
    <t xml:space="preserve">Providing, laying and fixing following dia G.I. pipe (medium class) in ground complete with G.I. fittings including trenching (75 cm deep) and re-filling etc as required </t>
  </si>
  <si>
    <t>7.12.3.1</t>
  </si>
  <si>
    <t xml:space="preserve">50 mm dia </t>
  </si>
  <si>
    <t>7.12.3.2</t>
  </si>
  <si>
    <t xml:space="preserve">150 mm dia </t>
  </si>
  <si>
    <t>7.12.4</t>
  </si>
  <si>
    <t xml:space="preserve">Providing, laying and fixing following dia RCC pipe NP2 class (light duty) in ground complete with RCC collars, jointing with cement mortar 1:2 (1 cement : 2 fine sand) including trenching (75 cm deep) and refilling etc as required. </t>
  </si>
  <si>
    <t>7.12.4.1</t>
  </si>
  <si>
    <t xml:space="preserve">100 mm dia </t>
  </si>
  <si>
    <t>7.12.4.2</t>
  </si>
  <si>
    <t>7.12.4.3</t>
  </si>
  <si>
    <t xml:space="preserve">250 mm dia </t>
  </si>
  <si>
    <t>7.12.4.4</t>
  </si>
  <si>
    <t xml:space="preserve">300 mm dia </t>
  </si>
  <si>
    <t>7.12.5</t>
  </si>
  <si>
    <t xml:space="preserve">Supply, fabrication and installation of  cable tray supports, supports for cable trench covers, supporting frame for mounting of control panels, supports for mounting of local control station,Main Electrical Panel,lighting panel, lighting fixture etc. with 2 coats of enemel primer and 2 coats of epoxy paint Note - The rates shall be inclusive of grouting of supports , Anchor fastner,welding rods, nut,bolts,clamps,and any other consumable which required to complete the works. </t>
  </si>
  <si>
    <t>7.12.5.1</t>
  </si>
  <si>
    <t>Supplying and fixing cable route marker with 10 cm X 10 cm X 5mm thick G.I. plate with LT inscription there on, bolted /welded to 35mm X 35 mm X 6 mm angle iron, 60 cm long and fixing the same in ground as required.</t>
  </si>
  <si>
    <t>Total for Miscellaneous Items</t>
  </si>
  <si>
    <t>7.13.1</t>
  </si>
  <si>
    <t>Providing and fixing M.V. danger notice plate of 200 mm X 150 mm, made of mild steel,atleast 2mm thick,and vitreous enamelled white on both sides,and with inscription in single red colour on front side as required.</t>
  </si>
  <si>
    <t>7.13.2</t>
  </si>
  <si>
    <t>Providing and fixing HT danger notice plate of 250 mm X 200 mm, made of mild steel,atleast 2mm thick,and vitreous enamelled white on both sides,and with inscription in single red colour on front side as required.</t>
  </si>
  <si>
    <t>7.13.3</t>
  </si>
  <si>
    <t>Supply and fixing  wooden framed covered with glass shock treatment chart  printed on cloth  in English ,Hindi &amp; Local language.</t>
  </si>
  <si>
    <t>7.13.4</t>
  </si>
  <si>
    <t>Supply and fixing  suitable size wooden framed covered with glass  for Main Panel SLD in electrical room as per IE rules fixed to wall as required.</t>
  </si>
  <si>
    <t>7.13.5</t>
  </si>
  <si>
    <t>Supply and providing ISI marked electrical 1.1 kV grade 10 mm thick anti-skid rubber mat as per IS:5424 with upto date ammendment.</t>
  </si>
  <si>
    <t>7.13.6</t>
  </si>
  <si>
    <t>Supply, installation, testing and commissioning of Standard First aid box complete with all accessories as required.</t>
  </si>
  <si>
    <t>7.13.7</t>
  </si>
  <si>
    <t>Supply, installation, testing and commissioning of  Rubber chequered mat of size 2000 x 1000 x 12 mm thick, 1100 V grade as required.</t>
  </si>
  <si>
    <t>7.13.8</t>
  </si>
  <si>
    <t>Floor mounted bucket stand with GI buckets to hand 4 nos. of 13 ltrs buckets sand filled.  The stand shall be 5'(L) x 3'(H) x 2"(W) made out of 30 x 300 x4mm MS angle frame duly  coated with 2 coats of red oxide primer &amp; 2 coats of red finish paint</t>
  </si>
  <si>
    <t>7.13.9</t>
  </si>
  <si>
    <t>Supply and fixing in position 1000 mm wide rubber matting of 33 KV grade as per electricity rules.  Thickness of rubber mat shall be not less than 12 mm.</t>
  </si>
  <si>
    <t>7.13.10</t>
  </si>
  <si>
    <t>Supply and fixing of tool kit with all standard tools such as screw driver , spaner etc as required.</t>
  </si>
  <si>
    <t>7.13.11</t>
  </si>
  <si>
    <t>Supply of 33kV pair of  hand gloves</t>
  </si>
  <si>
    <t>7.13.12</t>
  </si>
  <si>
    <t>Supply and fixing of Exit signages in Production, Training, Canteen and Admin block.</t>
  </si>
  <si>
    <t>Total for Safety Equipment</t>
  </si>
  <si>
    <t>Total Amount : Electrical Works</t>
  </si>
  <si>
    <t>Fire Detection and Alarm System</t>
  </si>
  <si>
    <t>Analog CCTV System</t>
  </si>
  <si>
    <t>Access Control System</t>
  </si>
  <si>
    <t>Building Management</t>
  </si>
  <si>
    <t>Public Address System</t>
  </si>
  <si>
    <t>FIRE DETECTION AND ALARM SYSTEM</t>
  </si>
  <si>
    <t>Supply, Installation, Testing &amp; Commissioning of  following equipment for FDAS as per technical specification.</t>
  </si>
  <si>
    <t>8.1.1.</t>
  </si>
  <si>
    <t>FACP, Detectors and Modules</t>
  </si>
  <si>
    <t>8.1.1.1</t>
  </si>
  <si>
    <t xml:space="preserve">Microprocessor based Analog Addressable Fire Alarm with audio message generator (pre-recorded) having 125 detectors and 125 devices per loop. Panel shall have 80/160 character LCD  to display emergency information. SMF Battery with backup for 48 Hrs under normal condition and 120 Min under alarm condition. Panel shall have required interface to transmit data to Graphical User Software. Panel shall be UL/EN &amp; CE approved. Panel shall be LAN Compatible with BACnet/Modbus software or open protocol, network adaptor,etc., complete in all respects as per Technical Specification and Tender drawings. </t>
  </si>
  <si>
    <t>4 Loop Panel of above specification</t>
  </si>
  <si>
    <t>8.1.1.2</t>
  </si>
  <si>
    <t>Fire Alarm repeater panel with battery back up for 48 hours normal operation. The panel shall have LCD screen and repeat all signals as displayed in the main fire alarm panels as per Technical Specification.</t>
  </si>
  <si>
    <t>8.1.1.5</t>
  </si>
  <si>
    <t>Intelligent addressable Photoelectric smoke detector with electronic mounting base, junction box and other accessories as per specifications. Detectors shall be UL/EN Listed.</t>
  </si>
  <si>
    <t>8.1.1.6</t>
  </si>
  <si>
    <t>Intelligent Multi sensor Detector with multiple sensitivity (adjustable at site) levels, with electronic mounting base, and other accessories as per technical specification. Detectors shall be UL Listed.</t>
  </si>
  <si>
    <t>8.1.1.7</t>
  </si>
  <si>
    <t>Intelligent addressable rate of rise and fixed temperature heat detectors with electronic mounting base, and other accessories as per specifications. Detectors shall be UL/EN Listed.</t>
  </si>
  <si>
    <t>8.1.1.9</t>
  </si>
  <si>
    <t>Intelligent addressable Beam Detector consisting of both transmitter &amp; receivers including necessary accessories as per specification. Detectors shall be UL/EN Listed.</t>
  </si>
  <si>
    <t>8.1.1.10</t>
  </si>
  <si>
    <t>Response Indicator for all detectors above false ceiling.</t>
  </si>
  <si>
    <t>8.1.1.11</t>
  </si>
  <si>
    <t>Addressable type manual call point(break glass unit) as per specifications.</t>
  </si>
  <si>
    <t>8.1.1.12</t>
  </si>
  <si>
    <t>Fault isolator module capable of monitoring shorted loop circuit.</t>
  </si>
  <si>
    <t>8.1.1.13</t>
  </si>
  <si>
    <t xml:space="preserve">Sounder cum Strobe rated at 90 dBA at 3m for Audible annunciation and 110cd flashing at 1 Hz for visual indication with control modules for Sounders as per specification </t>
  </si>
  <si>
    <t>8.1.1.14</t>
  </si>
  <si>
    <t>Addressable control modules  for shutting down VRF’s, and magnetic fire door holders.  Elevator recall, fire damper, etc. with weatherproof enclosure as per technical specification.</t>
  </si>
  <si>
    <t>8.1.1.16</t>
  </si>
  <si>
    <t xml:space="preserve">Addressable Monitor Module to connect NO/NC contacts such as pressure switch, flow switches, fire pump contacts (provided by Fire fighting contractor) as per specification. </t>
  </si>
  <si>
    <t>8.1.1.17</t>
  </si>
  <si>
    <t>Addressable Fire Fighter's Telephone Jack as per specifications</t>
  </si>
  <si>
    <t>8.1.1.18</t>
  </si>
  <si>
    <t>Fire Fighters Telephone Receiver as per specifications</t>
  </si>
  <si>
    <t>8.1.1.19</t>
  </si>
  <si>
    <t>Auto Dialer unit as per specifications with minimum 6 emergency nos dialing capacity</t>
  </si>
  <si>
    <t>8.1.1.20</t>
  </si>
  <si>
    <t>Addressable Magnetic door contact,  on the fire exit door  complete as required and as per specification.</t>
  </si>
  <si>
    <t>8.1.2</t>
  </si>
  <si>
    <t>FAS CABLES &amp; ACCESSORIES</t>
  </si>
  <si>
    <t>Supply &amp; Laying of  following cables/cable trays/cable trunk/conduits as per technical specification.</t>
  </si>
  <si>
    <t>8.1.2.1</t>
  </si>
  <si>
    <t>2 core 1.5 sq.mm, multi strand, copper conductor, FRLS (Fire Retardent Low Smoke)-PVC insulated GI Screened Armoured cable with saddle and required accessories.&amp; Power Cable</t>
  </si>
  <si>
    <t>8.1.2.3</t>
  </si>
  <si>
    <t>25mm Dia PVC Flexible Conduits on ceiling,wall,floor etc.,</t>
  </si>
  <si>
    <t>8.1.2.4</t>
  </si>
  <si>
    <t xml:space="preserve">2 mm  thick GI trunking with cover  of the following sizes complete with angle iron supports/hanging arrangement etc. </t>
  </si>
  <si>
    <t>100 x 50 x 2 mm</t>
  </si>
  <si>
    <t>8.1.3</t>
  </si>
  <si>
    <t xml:space="preserve">2 mm  thick GI cable tray with  of the following sizes complete with angle iron supports/hanging arrangement etc and Cable tray supports shall at every 1 meter. </t>
  </si>
  <si>
    <t>Total Cost</t>
  </si>
  <si>
    <t>CCTV ITEMS</t>
  </si>
  <si>
    <t xml:space="preserve">Supply, Installation &amp; Commissioning of following DVR based CCTV System Component with all required hardware &amp; software as per technical specification &amp; tender drawings.  </t>
  </si>
  <si>
    <t>8.2.1</t>
  </si>
  <si>
    <t>CAMERA</t>
  </si>
  <si>
    <t>8.2.1.1</t>
  </si>
  <si>
    <t>Analog Fixed dome, True day night INDOOR camera, 1/3" Progressive Scan CCD, Varifocal  3.6  mm lens with auto iris. Video motion detection and tampering detection alarm including necessary power supply unit.Resolution shall be MPEG 4.</t>
  </si>
  <si>
    <t>8.2.1.2</t>
  </si>
  <si>
    <t xml:space="preserve">Analog Fixed dome, True day night OUTDOOR IP 66 housing camera, 1/3" Progressive Scan CCD, 3.6 mm lens with auto iris.Video motion detection and tampering detection alarm including necessary power supply unit.Resolution shall be MPEG 4. </t>
  </si>
  <si>
    <t>8.2.1.3</t>
  </si>
  <si>
    <t>Supply, installation, testing and commissioning of  16 input real time, 400 fps, DVR with 2 video outputs. The storage capacity should be sized for having minimum 30 days of continous recording @ 400fps and vendor are required to submit data sheet of their storage calculation for both MPEG 4 and JPEG recording formats.The DVR should be capable to support motion based recording, web based monitoring &amp; remote control montoring software complete as per spec with valid licenses.The unit rate should be including of providing necessary rack for mounting the CCTV equipment &amp; all necessary accessories with power supply units as per specification . The software should enable the user to view multiple cameras in any combination available on the network (maximum 16 Nos) .</t>
  </si>
  <si>
    <t>8.2.1.4</t>
  </si>
  <si>
    <t>Supply, laying, termination and testing of 32” CCTV colour LCD Monitor including all accessories</t>
  </si>
  <si>
    <t>8.2.2</t>
  </si>
  <si>
    <t>CCTV CABLES AND ACCESSORIES</t>
  </si>
  <si>
    <t>8.2.2.1</t>
  </si>
  <si>
    <t>2 core 1 sq.mm, multi strand, copper conductor, FRLS PVC insulated GI armoured cable for power to camera.</t>
  </si>
  <si>
    <t>8.2.2.3</t>
  </si>
  <si>
    <t xml:space="preserve">FRLS RG-11 type co-axial Jelly filled armoured cable for video signals.  </t>
  </si>
  <si>
    <t>8.2.2.4</t>
  </si>
  <si>
    <t>25mm PVC Conduit</t>
  </si>
  <si>
    <t>8.2.3</t>
  </si>
  <si>
    <t>POWER SUPPLY UNIT FOR CAMERA</t>
  </si>
  <si>
    <t>8.2.3.1</t>
  </si>
  <si>
    <t xml:space="preserve">Power Supply Unit 12 Volt DC </t>
  </si>
  <si>
    <t>8.2.4</t>
  </si>
  <si>
    <t>POLES</t>
  </si>
  <si>
    <t>8.2.4.1</t>
  </si>
  <si>
    <t>MS Poles for outdoor cameras, made out of 5mm thick,80mm dia pipe with zinc chromite primer and powder coating of suitable shade with IP 56 rated box to take Tx/Rx. Total pole height including pedastal=3.5Mtrs.</t>
  </si>
  <si>
    <t>8.2.5</t>
  </si>
  <si>
    <t>CABLE TRAYS</t>
  </si>
  <si>
    <t>8.2.5.1</t>
  </si>
  <si>
    <t>300x50mm wide 2mm Thick - 1 Tier (Perforated GI tray)</t>
  </si>
  <si>
    <t>ACCESS CONTROL SYSTEM</t>
  </si>
  <si>
    <t>Supply, Installation,Testing &amp; Commissioning of  following equipment for ACS as per technical specification.</t>
  </si>
  <si>
    <t>8.3.1</t>
  </si>
  <si>
    <t>ACS READER AND CONTROLLER</t>
  </si>
  <si>
    <t>8.3.1.1</t>
  </si>
  <si>
    <t>Smart Card Reader as per specification suitable for mounting on metal surface/metal frames/ wooden frames / wall or as required based on site conditions including all accessories</t>
  </si>
  <si>
    <t>8.3.1.5</t>
  </si>
  <si>
    <t>Electromagnetic Locks (fail safe type) of 24V DC 600 lbs holding force complete with Door Ajar Alarm Buzzer facility. 
Supply shall be Complete with L/C/Z Bracket Support and necessary accessories for mounting as required:-</t>
  </si>
  <si>
    <t>8.3.1.5A</t>
  </si>
  <si>
    <t>Double leaf Door with feedback - 600 LBS</t>
  </si>
  <si>
    <t>8.3.1.5B</t>
  </si>
  <si>
    <t>Single Leaf door with feedback- 600 LBS</t>
  </si>
  <si>
    <t>Note that Buzzer &amp; Potential free contact shall be included in above.</t>
  </si>
  <si>
    <t>8.3.1.6</t>
  </si>
  <si>
    <t>Two Door Controller panel housed in MS Powder Coated Cabinet with Tamper Switch, complete with Onboard IP / LAN port, and Builtin Web Server for Remote Log in to every controller.Complete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</si>
  <si>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8.3.1.7</t>
  </si>
  <si>
    <t>Four Door Controller panel housed in MS Powder Coated Cabinet with Tamper Switch, complete with Onboard IP / LAN port, and Built-in Web Server for Remote Log in to every controller.
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</si>
  <si>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8.3.1.8</t>
  </si>
  <si>
    <t>Blank Unprinted Clamshell type HID Smart Cards.</t>
  </si>
  <si>
    <t>8.3.1.9</t>
  </si>
  <si>
    <t>Heavy Duty SS Finish Push Button for Exit</t>
  </si>
  <si>
    <t>8.3.1.10</t>
  </si>
  <si>
    <t>Green ABS Plastic Emergency Break Glass unit</t>
  </si>
  <si>
    <t>8.3.1.11</t>
  </si>
  <si>
    <t>Magnetic contact, shall be connected to Controller /  Reader for Door Open Position Alarm</t>
  </si>
  <si>
    <t>8.3.1.12</t>
  </si>
  <si>
    <t>230 V AC to 12 VDC 5 AMP Redundant Mode, Solid State Power Supply for Magnetic Locks, Wall mount, with inline filters. 
Power input shall be 230 VAC from UPS. 12 V / 24 V Output to suit the Magnetic Lock Requirements, as pre-approved by the Consultants.
Power supply shall have One PF Input &amp; multiple Power Outputs for Multiple Magnetic Locks, Incase of Fire All Magnetic Locks shall be released.</t>
  </si>
  <si>
    <t>8.3.3</t>
  </si>
  <si>
    <t>ACCESS CONTROL SOFTWARE</t>
  </si>
  <si>
    <t>8.3.3.1</t>
  </si>
  <si>
    <t xml:space="preserve">Access Control System Software :-
Enterprise version Server software with Time attendance management system as per specification with client version. 
</t>
  </si>
  <si>
    <t>8.3.3.2</t>
  </si>
  <si>
    <t>A4 Size Laser Printer</t>
  </si>
  <si>
    <t>8.3.4</t>
  </si>
  <si>
    <t>Cabling and Containment</t>
  </si>
  <si>
    <t>8.3.4.1</t>
  </si>
  <si>
    <t>Unarmoured Shielded, Multistranded Copper Conductor, PVC sheathed Cable with Saddle Supports every 0.3 meters, fittings and accessories, Outer sheath Blue in color.</t>
  </si>
  <si>
    <t>8.3.4.1A</t>
  </si>
  <si>
    <t>8 C x 1 Sq.mm (Reader)</t>
  </si>
  <si>
    <t>8.3.4.1B</t>
  </si>
  <si>
    <t>4 C x 1 Sq.mm (Lock)</t>
  </si>
  <si>
    <t>8.3.4.1C</t>
  </si>
  <si>
    <t>2 C x 1 Sq.mm (Exit Switch)</t>
  </si>
  <si>
    <t>8.3.4.2</t>
  </si>
  <si>
    <t>UTP Cable FRLS, with Saddle Supports every 0.3 meters, fittings and accessories, Outer sheath Blue in color.</t>
  </si>
  <si>
    <t>8.3.4.4</t>
  </si>
  <si>
    <t>25mm Dia heavy duty UPVC Conduits in ceiling,wall,floor etc.,</t>
  </si>
  <si>
    <t>TOTAL - ACS ITEMS</t>
  </si>
  <si>
    <t>BUILDING MANAGEMENT SYSTEM</t>
  </si>
  <si>
    <t>Design, Supply, Installation, Testing, Commissioning &amp; Handing over the Building Management System (BMS) and allied systems as per specifications as below.</t>
  </si>
  <si>
    <t>8.4.1</t>
  </si>
  <si>
    <t>PC (Pentium i Core processor 3 GHz or better), 2GB RAM, 52X DVD Writer, 32" color monitor  flat screen LCD, 180GB HDD SATA, Microsoft Bus mouse with pad, 2serial, 1 parallel port, Windows XP / Windows 7 operating system, 104 Keyboard, Expansion Bus with spare Slot, with original license, protection &amp; restore key, includes LAN Card, USB ports</t>
  </si>
  <si>
    <t>8.4.3</t>
  </si>
  <si>
    <t>BMS System Software : Web Based Graphical Software meeting the requirements in the Given I/O Summary  and technical specifications including configuration and facility to create / provide the graphic mapping for all I/O Summary points , animate the Graphics, Navigation between pages, display of logs, changing the time zones, popup alarms,  configurable password protection for Building  Mgmt System as per Specifications.  Software shall be able to communicate with Lonworks, Bacnet, Modbus devices simultaneously, with unlimited user &amp; Point license capacity. Same software can be utilized as programming / commissioning software of DDC, NAC etc    
Software shall be capable of monitoring the energy parameters for all Blocks  
- Software shall be sized to accommodate 300 hardware points and additional software points mention in below and as per technical specification,IO summary require to make system complete.</t>
  </si>
  <si>
    <t>All required Software with original license competent with BMS software)</t>
  </si>
  <si>
    <t>8.4.5</t>
  </si>
  <si>
    <t>Web Based Integrator for interfacing Modbus RTU Unit, Bacnet IP / MSTP, Open Protocol Software Integration having 1 set of each of following:</t>
  </si>
  <si>
    <t>Developing and commissioning of software interface with __15_ Nos LM / KWH meters for two way flow of data between central control station and energy meters  ( minimum of 20 software points per meter).</t>
  </si>
  <si>
    <t>Developing and commissioning of software interface with __01__Nos Fire Alarm Panel  for two way flow of data between central control station and Fire Alarm panels( minimum of _2500_ software points).</t>
  </si>
  <si>
    <t>Developing &amp; commissioning of Software interface for  __03__Nos DG via communication bus( minimum of 30 software points per meter).</t>
  </si>
  <si>
    <t>Developing and commissioning of software interface with __02__Nos UPS for two way flow of data between central control station and UPS Panels( minimum of 30 software points per UPS).</t>
  </si>
  <si>
    <t>Developing and commissioning of software interface with __02__Nos VRF Controller UNITS  for two way flow of data between central control station and VRF Controllers( minimum of 150 software points per VRF).</t>
  </si>
  <si>
    <t>8.4.6</t>
  </si>
  <si>
    <t xml:space="preserve">CONTROLLERS </t>
  </si>
  <si>
    <t xml:space="preserve">Stand alone Intelligent DDC Controllers as per the specifications for 300 hardware IO points and Soft Integration( indicated separately) . The contractor shall decide  the number of controllers, depending on his Controller capacity. The above shall be housed in a lockable, secure in CRC sheet (2mm thick) Cabinets and with colour code RAL 7032 to be supplied along with the Controllers as per technical specification.  
Contractor shall furnish model nos. for each type of controller considered by him. </t>
  </si>
  <si>
    <t>8.4.6.1</t>
  </si>
  <si>
    <t>Ventilation/Pressurisation Fan: 
DDC Controllers to Cater to all the points with required spares as per IO Summary</t>
  </si>
  <si>
    <t>Ventilation Fan</t>
  </si>
  <si>
    <t>AI -   ; DI - 10  ; AO-    ; DO- 5   .</t>
  </si>
  <si>
    <t>8.4.6.2</t>
  </si>
  <si>
    <t>Enclosures for the above DDC with Base Plate, Cable trufs, Glands for cable, Transformers, Relays, MCB's and all other necessary accessories.</t>
  </si>
  <si>
    <t>8.4.6.3</t>
  </si>
  <si>
    <t>Electrical System: 
DDC Controllers to Cater to all the points with required spares as per IO Summary</t>
  </si>
  <si>
    <t xml:space="preserve">TYPE- 7 - Electrical System </t>
  </si>
  <si>
    <t>AI -   ; DI - 15   ; AO-    ; DO-  0  .</t>
  </si>
  <si>
    <t>8.4.6.4</t>
  </si>
  <si>
    <t>8.4.6.5</t>
  </si>
  <si>
    <t>Plumbing,STP,WTP,ETP &amp; Fire Fighting System: 
DDC Controllers to Cater to all the points with required spares as per IO Summary</t>
  </si>
  <si>
    <t>TYPE- 8 - Plumbing,STP,WTP,ETP &amp; Fire Fighting System</t>
  </si>
  <si>
    <t>AI - 0  ; DI - 30  ; AO-0    ; DO- 10   .</t>
  </si>
  <si>
    <t>8.4.6.6</t>
  </si>
  <si>
    <t>Above indicated DDC quantity is in LOT. However bidder shall estimate DDC quantity base on their DDC configuration. DDC Selection and estimation sheet shall be submitted along with the Bid.</t>
  </si>
  <si>
    <t>Above indicated SIU quantity is in LOT. However bidder shall estimate SIU quantity base on their system configuration. SIU Selection and estimation sheet shall be submitted along with the Bid.</t>
  </si>
  <si>
    <t>8.4.7</t>
  </si>
  <si>
    <t>SENSORS &amp; FIELD DEVICES as per technical specification</t>
  </si>
  <si>
    <t>8.4.7.12</t>
  </si>
  <si>
    <t>Relative Humidity Sensor</t>
  </si>
  <si>
    <t>8.4.8</t>
  </si>
  <si>
    <t>CABLES &amp; ACCESSORIES</t>
  </si>
  <si>
    <t>8.4.8.1</t>
  </si>
  <si>
    <t>2 Core x 1.0 Sq.mm; Multistranded, Armoured, Screened FRLS (Fire Resistance Low Smoke) Cable for signal for field devices to DDC</t>
  </si>
  <si>
    <t>8.4.8.2</t>
  </si>
  <si>
    <t>4 Core x 1.0 Sq.mm; Multistranded, Armoured, Screened FRLS (Fire Resistance Low Smoke) Cable for signal for field devices to DDC</t>
  </si>
  <si>
    <t>8.4.8.3</t>
  </si>
  <si>
    <t>3 Core x 1.5 Sq.mm; Multistranded, Armoured, Screened FRLS (Fire Resistance Low Smoke) Cable for signal for DDC Communication Cable and Modbus Integration</t>
  </si>
  <si>
    <t>8.4.8.4</t>
  </si>
  <si>
    <t>25mm Dia UPVC Flexible Conduits on ceiling,wall,floor etc.,</t>
  </si>
  <si>
    <t>8.4.8.5</t>
  </si>
  <si>
    <t>50 x 50 x 2 mm</t>
  </si>
  <si>
    <t>TOTAL COST</t>
  </si>
  <si>
    <t xml:space="preserve">ANALOG PUBLIC ADDRESS SYSTEM </t>
  </si>
  <si>
    <t>Supply, Installation,Testing &amp; Commissioning of  following equipment for Analog PAS as per technical specification.</t>
  </si>
  <si>
    <t>8.5.1</t>
  </si>
  <si>
    <t>PAS AMPLIFIERS AND CONTROLLERS</t>
  </si>
  <si>
    <t>8.5.1.2</t>
  </si>
  <si>
    <t>6 Watt Wall mounted speakers with built in line matching transformer, grill flush mounting type as per technical specification.</t>
  </si>
  <si>
    <t>8.5.1.5</t>
  </si>
  <si>
    <t xml:space="preserve">480 Watts Audio amplifiers complete with internal cabling within rack. </t>
  </si>
  <si>
    <t>8.5.1.6</t>
  </si>
  <si>
    <t xml:space="preserve">240 Watts Analog Audio amplifiers complete with internal cabling within rack. </t>
  </si>
  <si>
    <t>8.5.1.8</t>
  </si>
  <si>
    <t>Supply and providing of System controller with built-in DVR, having priority facility &amp; zone selection for 6 zones &amp; all-call, expandable up to 60 zones including Zone Call Station keypad with for PA system Announcement with goose neck microphone with possibility of connecting extension keypad, router, 6 Zone extension keypad catering to Zone selection and necessary accessories .</t>
  </si>
  <si>
    <t>8.5.1.9</t>
  </si>
  <si>
    <t>Compact Disk player ( i.e., DVD, MP3 &amp; ACD player)  &amp; AM/FM and tuner built in single module.</t>
  </si>
  <si>
    <t>8.5.1.10</t>
  </si>
  <si>
    <t>Rack 19" 800x800x1000 mm (WxDxH) 42 U Floor-mounted Cabinet fully equipped and included MDF with cable gland and lightning arrestor to accommodate amplifier, controller and other equipments.
Note: - Common for IBMS Package</t>
  </si>
  <si>
    <t>8.5.2</t>
  </si>
  <si>
    <t>CABLE &amp; CONDUIT</t>
  </si>
  <si>
    <t>8.5.2.1</t>
  </si>
  <si>
    <t>2 core * 1 sq.mm, Armoured multi strand,copper conductor, PVC insulated GI Screened flexible audio cable with saddle and required accessories.</t>
  </si>
  <si>
    <t>Total Amount : IBMS Works</t>
  </si>
  <si>
    <t>IT System</t>
  </si>
  <si>
    <t>9.1</t>
  </si>
  <si>
    <t>Floor standing 42U 800 (W) x 1000 (D) mm telecom cabinet with all necessary accessories for ICT systems.</t>
  </si>
  <si>
    <t>9.2</t>
  </si>
  <si>
    <t>Wall mounting 9U 800 (W) x 1000 (D) mm telecom cabinet with all necessary accessories for ICT systems.</t>
  </si>
  <si>
    <t>9.3</t>
  </si>
  <si>
    <t>Advanced Layer 3 Gigabit Ethernet Switch, 24-port 10/100/1000T and 100/1000 SFP stackable switch with 4 SFP+ ports and PSU, and all accessories</t>
  </si>
  <si>
    <t>9.4</t>
  </si>
  <si>
    <t>Network management system (NMS) server with all necessary software provided for surveying the health of the network, identifying hardware/software/network problems, alarming and generating reports.</t>
  </si>
  <si>
    <t>9.5</t>
  </si>
  <si>
    <t xml:space="preserve">L3 Gigabit Ethernet SFP switches: 24-port 100/1000X SFP stackable switch with 4 SFP+ ports and 2 fixed power supplies  &amp; 1m Staking Cable </t>
  </si>
  <si>
    <t>9.6</t>
  </si>
  <si>
    <t>24 Ports fully loaded CAT-6 copper patch panel.</t>
  </si>
  <si>
    <t>9.7</t>
  </si>
  <si>
    <t>Fully Mananged L2 Gigabit Ethernet switches: 8/24-port 10/100/1000T switch with 4x1G SFP uplink ports and a single fixed PSU</t>
  </si>
  <si>
    <t>9.8</t>
  </si>
  <si>
    <t>Fully Mananged L2 Gigabit Ethernet switches: 48-port 10/100/1000T switch with 4x1G SFP uplink ports and a fixed PSU</t>
  </si>
  <si>
    <t>9.9</t>
  </si>
  <si>
    <t>SFP &amp; SFP+ Modules: 1000BaseLX (10km) SFP (10km with SMF, 1310nm)</t>
  </si>
  <si>
    <t>9.11</t>
  </si>
  <si>
    <t>200 Pair MDF BOX with System Side and telephone Side</t>
  </si>
  <si>
    <t>9.12</t>
  </si>
  <si>
    <t>Dual Port RJ-45 socket for Data/ Telephone including all Accessories, face Plate, screws, cover, etc</t>
  </si>
  <si>
    <t>9.13</t>
  </si>
  <si>
    <t>Twisted Pair CAT-6 cable (4 Pair) for data &amp;  telephones RJ-45 sockets.</t>
  </si>
  <si>
    <t>9.14</t>
  </si>
  <si>
    <t>12-Core single mode outdoor fibre optic cable (HDPE outer sheath, poly-Al moisture barrier, corrugated steel tape armoured, SM G.652.D, loose tubes with gel filling) - from admin building to ground floor of different buildings.</t>
  </si>
  <si>
    <t>9.15</t>
  </si>
  <si>
    <t>IP EPABX System expandable upto140 analog lines and 10 IP extensions, 1 PRI lines, 8 Trunk lines</t>
  </si>
  <si>
    <t>9.16</t>
  </si>
  <si>
    <t>Analog Telephone Handsets</t>
  </si>
  <si>
    <t>9.17</t>
  </si>
  <si>
    <t xml:space="preserve">IP phone based operator Console </t>
  </si>
  <si>
    <t>9.19</t>
  </si>
  <si>
    <t>Multicore telephone cable 50 Pair</t>
  </si>
  <si>
    <t>9.20</t>
  </si>
  <si>
    <t>FO enclosure with pre-terminated SM G.652 pigtails and LC Connectors, splice tray and fusion splice protection (12terminations) at ground floor of buildings with all necessary accessories.</t>
  </si>
  <si>
    <t>9.21</t>
  </si>
  <si>
    <t>FO enclosure with pre-terminated SM G.652 pigtails and LC Connectors, splice tray and fusion splice protection (24terminations) at Admin building for connections of all primary FO cables from all the facilities &amp; necessary accessories</t>
  </si>
  <si>
    <t>9.22</t>
  </si>
  <si>
    <t>9.22.1</t>
  </si>
  <si>
    <t>300 x 50 x 2 mm</t>
  </si>
  <si>
    <t>9.22.2</t>
  </si>
  <si>
    <t>150 x 50 x 2 mm</t>
  </si>
  <si>
    <t>9.22.3</t>
  </si>
  <si>
    <t>9.23</t>
  </si>
  <si>
    <t>25mm Dia heavy duty UPVC Conduits concealed in ceiling,wall,floor etc.,</t>
  </si>
  <si>
    <t>9.24</t>
  </si>
  <si>
    <t>SD Set Top box and Dish for Satelite TV System</t>
  </si>
  <si>
    <t>Total Amount : IT Works</t>
  </si>
  <si>
    <t>Summary of HVAC Works</t>
  </si>
  <si>
    <t>D X Split Units</t>
  </si>
  <si>
    <t>Ventilation System</t>
  </si>
  <si>
    <t>5.1.0</t>
  </si>
  <si>
    <t>Variable refrigerant System</t>
  </si>
  <si>
    <t xml:space="preserve">Supplying, Installation, Testing and Commissioning of Variable Refrigerant Flow modular type air conditioning system with Inverter Type Scroll// Reciprocating Compressor suitable for 415 ±10% for outdoor and 230 ±5% volts for Indoor units complete with indoor and out door units , controllers, accessories including fully charged with refrigerant R410A as per detail given in specifications for the following configurations including MS Supporting arrangement for indoor Units and Stand for Outdoor Units:       </t>
  </si>
  <si>
    <t>5.1.1</t>
  </si>
  <si>
    <t>Outdoor Units</t>
  </si>
  <si>
    <t>5.1.1.1</t>
  </si>
  <si>
    <t>5.1.1.2</t>
  </si>
  <si>
    <t>5.1.1.3</t>
  </si>
  <si>
    <t>5.1.1.4</t>
  </si>
  <si>
    <t>5.1.2</t>
  </si>
  <si>
    <t>Indoor Units</t>
  </si>
  <si>
    <t>5.1.2.1</t>
  </si>
  <si>
    <t>Hi Wall Type                                     :   1.0 TR</t>
  </si>
  <si>
    <t>5.1.2.2</t>
  </si>
  <si>
    <t>Hi Wall Type                                     :   1.5 TR</t>
  </si>
  <si>
    <t>5.1.2.3</t>
  </si>
  <si>
    <t>Hi Wall Type                                     :   2.0 TR</t>
  </si>
  <si>
    <t>5.1.2.4</t>
  </si>
  <si>
    <t>Ductable Type                                   :   8.0 TR</t>
  </si>
  <si>
    <t>5.1.2.5</t>
  </si>
  <si>
    <t>Ductable Type                                   :   7.0 TR</t>
  </si>
  <si>
    <t>5.1.2.6</t>
  </si>
  <si>
    <t>Ductable Type                                   :   5.0 TR</t>
  </si>
  <si>
    <t>5.1.2.7</t>
  </si>
  <si>
    <t>Ductable Type                                   :   4.0 TR</t>
  </si>
  <si>
    <t>5.1.2.8</t>
  </si>
  <si>
    <t>Floor Mounted Pakaged Unit              :   5.0 TR</t>
  </si>
  <si>
    <t>5.1.2.9</t>
  </si>
  <si>
    <t>Floor Mounted Pakaged Unit              :   4.0 TR</t>
  </si>
  <si>
    <t>5.1.3</t>
  </si>
  <si>
    <t>Imported fittings Y-joints and headers etc.</t>
  </si>
  <si>
    <t>5.1.4</t>
  </si>
  <si>
    <t>Cordless Remote controls</t>
  </si>
  <si>
    <t>5.1.5</t>
  </si>
  <si>
    <t>Cordeded  controls</t>
  </si>
  <si>
    <t>5.1.6</t>
  </si>
  <si>
    <t>Refrigerant Piping</t>
  </si>
  <si>
    <t>5.1.6.1</t>
  </si>
  <si>
    <t>Supply, fabrication, installation, testing of Interconnecting  refrigerant  pipe work with closed cell crosslinked polyethylene (XLPE) tubular insulation between each set of  indoor &amp;  outdoor units as per  specifications, all piping inside the room  shall  be properly supported with MS hanger.</t>
  </si>
  <si>
    <t>5.1.7</t>
  </si>
  <si>
    <t>Control Unit</t>
  </si>
  <si>
    <t>5.1.7.1</t>
  </si>
  <si>
    <t>PC compatible Centralised Remote Controller (CRC) for the Entire Indoor and Outdoor Equipment Configuration for Above systems.CRC shall be compatible on all open BMS protocol.</t>
  </si>
  <si>
    <t>5.1.8</t>
  </si>
  <si>
    <t>Drain Piping</t>
  </si>
  <si>
    <t xml:space="preserve">Supply &amp; installation, testing and commissioning of Rigid  heavy class PVC piping complete with  fittings, supports  as per  specifications and  duly  insulated  with  6 mm  thick closed cell crosslinked polyethylene (XLPE) tubular insulation.   </t>
  </si>
  <si>
    <t>5.1.8.1</t>
  </si>
  <si>
    <t>5.1.8.2</t>
  </si>
  <si>
    <t>5.1.8.3</t>
  </si>
  <si>
    <t>5.1.9</t>
  </si>
  <si>
    <t>Control Cabling</t>
  </si>
  <si>
    <t>5.1.9.1</t>
  </si>
  <si>
    <t>Supply &amp; installation, testing and commissioning of Al. Sheilded, 2 Cx1.5 sqmm. Control Cabling with supporting etc.</t>
  </si>
  <si>
    <t>5.1.10</t>
  </si>
  <si>
    <t>Synthetic Filters for Ductable &amp; Packaged VRF Units.</t>
  </si>
  <si>
    <t>5.1.11</t>
  </si>
  <si>
    <t>Lifting &amp; Shifting</t>
  </si>
  <si>
    <t>Lifting &amp; Shifting of VRF Outdoor units</t>
  </si>
  <si>
    <t xml:space="preserve">Sub-total for VRF System </t>
  </si>
  <si>
    <t>5.2.0</t>
  </si>
  <si>
    <t>DX Split Units</t>
  </si>
  <si>
    <t>5.2.1</t>
  </si>
  <si>
    <t xml:space="preserve">Split type Air-conditioners: </t>
  </si>
  <si>
    <t>Supplying, Installing, testing and commissioning of  5 Star, BEE rating (nominal capacity) Air-cooled split AC unit along with MS Stands, 13 mm thick nitrile rubber/ sleeve insulated Refrigerant soft copper piping (15 Rmt/ Unit), 6mm thick nitrile rubber insulated Hard PVC condensate drain piping (8 Rmt/ Unit), Interconnecting electrical Cabling (16 Rmt/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</si>
  <si>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5.2.1.1</t>
  </si>
  <si>
    <t>High Wall Type                                   :   1.0 TR</t>
  </si>
  <si>
    <t>5.2.1.2</t>
  </si>
  <si>
    <t xml:space="preserve">High Wall Type                                   :   1.5 TR </t>
  </si>
  <si>
    <t>5.2.1.3</t>
  </si>
  <si>
    <t xml:space="preserve">High Wall Type                                   :   2.0 TR </t>
  </si>
  <si>
    <t>5.2.2.1</t>
  </si>
  <si>
    <t>Ductable Treated Fresh Air unit          :   5.5TR , 2600 cfm</t>
  </si>
  <si>
    <t xml:space="preserve">Supply, Installation, Testing and Commissioning, Treated Fresh Air Unit 5.5 TR, 2600 CFM  with 45mm static Double skin air handling unit for operation rooms with DIDW airfoil centrifugal fans. The motor selected shall be energy efficient having efficiency (Class I), 415V,50 Hz., 3 phase power supply, belt drive system, spring type isolation, (minimum vibration isolation effiency 90%), 6 row deep cooling coil, prefilters with 90% down to 10 microns with power and control wiring, mixing box, fire proof flexible connections at outlet and inlet. CSU shall be provided aluminium supporting structure..CSUs shall be provided with thermal break profile with internal skin made from 24G GI and outer skin with 22 G GI powder coated sheet with 40mm thick PUF insulation of densith 40-50 Kg/m3. CSU sound level shall not be more than 65 dbA at 1.5 m distance. </t>
  </si>
  <si>
    <t>The CSU shall also be equipped with Refrigerant coil section of equal capacity and shall be connected to the Microprocessor based DX Outdoor Unit. The cost of Outdoor Unit, interconnecting 13 mm thick nitrile rubber insulated Refrigerant piping, electrical panel, electrical cabling,  MS Stand etc. to be included. Refrigerant shall be ecofriendly 407c.</t>
  </si>
  <si>
    <t>5.2.3</t>
  </si>
  <si>
    <t>Window Room Air-Conditioners:</t>
  </si>
  <si>
    <t>Supplying, Installing, testing and commissioning of  5 Star, BEE rating (nominal capacity) Air-cooled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</si>
  <si>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5.2.3.1</t>
  </si>
  <si>
    <t>1.5 TR</t>
  </si>
  <si>
    <t>5.2.3.2</t>
  </si>
  <si>
    <t>1.0 TR</t>
  </si>
  <si>
    <t>5.2.4</t>
  </si>
  <si>
    <t xml:space="preserve">Sub-total for DX System </t>
  </si>
  <si>
    <t>5.3.0</t>
  </si>
  <si>
    <t>VENTILATION SYSTEM:</t>
  </si>
  <si>
    <t>5.3.1.0</t>
  </si>
  <si>
    <t>Domestic Propeller  Fans</t>
  </si>
  <si>
    <t>Supply, installation, testing and commissioning of propeller type fan with Al./SS blades and complete with induction Motor suitable for operation with 230 V single phase 50 Hz with suitable frame etc. as per IS:2312-1967 with gravity dampers for  exhaust complete as per specifications and drawings.</t>
  </si>
  <si>
    <t>5.3.1.1</t>
  </si>
  <si>
    <t>100 CMH</t>
  </si>
  <si>
    <t>5.3.1.2</t>
  </si>
  <si>
    <t>200 CMH</t>
  </si>
  <si>
    <t>5.3.1.3</t>
  </si>
  <si>
    <t>300 CMH</t>
  </si>
  <si>
    <t>5.3.1.4</t>
  </si>
  <si>
    <t>500 CMH</t>
  </si>
  <si>
    <t>5.3.1.5</t>
  </si>
  <si>
    <t>600 CMH</t>
  </si>
  <si>
    <t>5.3.1.6</t>
  </si>
  <si>
    <t>700 CMH</t>
  </si>
  <si>
    <t>5.3.1.7</t>
  </si>
  <si>
    <t>800 CFM</t>
  </si>
  <si>
    <t>5.3.1.8</t>
  </si>
  <si>
    <t>960CFM</t>
  </si>
  <si>
    <t>5.3.1.9</t>
  </si>
  <si>
    <t>1000 CMH</t>
  </si>
  <si>
    <t>5.3.1.10</t>
  </si>
  <si>
    <t>1250 CMH</t>
  </si>
  <si>
    <t>5.3.1.11</t>
  </si>
  <si>
    <t>1300 CMH</t>
  </si>
  <si>
    <t>5.3.1.12</t>
  </si>
  <si>
    <t>1400 CMH</t>
  </si>
  <si>
    <t>5.3.1.13</t>
  </si>
  <si>
    <t>1800 CMH</t>
  </si>
  <si>
    <t>5.3.1.14</t>
  </si>
  <si>
    <t>2200 CMH</t>
  </si>
  <si>
    <t>5.3.2</t>
  </si>
  <si>
    <t>Industrial Propeller  Fans</t>
  </si>
  <si>
    <t>Supply, installation, testing and commissioning of propeller type fan with Al./SS blades and complete with induction Motor suitable for operation with 440 V Three phase 50 Hz with suitable frame etc. as per IS:2312-1967 with gravity dampers for  exhaust complete as per specifications and drawings.</t>
  </si>
  <si>
    <t>5.3.2.1</t>
  </si>
  <si>
    <t>500 CMH / 8 mm Static</t>
  </si>
  <si>
    <t>5.3.2.2</t>
  </si>
  <si>
    <t>1000 CMH / 8 mm Static</t>
  </si>
  <si>
    <t>5.3.2.3</t>
  </si>
  <si>
    <t>1700 CMH / 8 mm Static</t>
  </si>
  <si>
    <t>5.3.3</t>
  </si>
  <si>
    <t>Cabinet type Inline Fans</t>
  </si>
  <si>
    <t>5.3.3.1</t>
  </si>
  <si>
    <t>100 CFM (20 mm Static Pressure, Ceiling Suspended)</t>
  </si>
  <si>
    <t>5.3.3.2</t>
  </si>
  <si>
    <t>200 CFM (20 mm Static Pressure, Ceiling Suspended)</t>
  </si>
  <si>
    <t>5.3.3.3</t>
  </si>
  <si>
    <t>300 CFM (20 mm Static Pressure, Ceiling Suspended)</t>
  </si>
  <si>
    <t>5.3.3.4</t>
  </si>
  <si>
    <t>400 CFM (20 mm Static Pressure, Ceiling Suspended)</t>
  </si>
  <si>
    <t>5.3.3.5</t>
  </si>
  <si>
    <t>500 CFM (20 mm Static Pressure, Ceiling Suspended)</t>
  </si>
  <si>
    <t>5.3.3.6</t>
  </si>
  <si>
    <t>600 CFM (20 mm Static Pressure, Ceiling Suspended)</t>
  </si>
  <si>
    <t>5.3.3.7</t>
  </si>
  <si>
    <t>900 CFM (20 mm Static Pressure, Ceiling Suspended)</t>
  </si>
  <si>
    <t>5.3.3.8</t>
  </si>
  <si>
    <t>5600 CFM (45 mm Static Pressure, Ceiling Suspended)</t>
  </si>
  <si>
    <t>5.3.3.9</t>
  </si>
  <si>
    <t>5400 CFM (45 mm Static Pressure, Ceiling Suspended)</t>
  </si>
  <si>
    <t>5.3.4</t>
  </si>
  <si>
    <t>Tube Axial Fan</t>
  </si>
  <si>
    <t>Supply, installing, testing and commissioning of Tube Axial fan complete with stater panel, tube casing, impeller , bird screen, necessary nut bolts,  Necessary transition piece and canvas connection for proper Installing, EFF-1 High efficiency induction motor mounted on vibration isolators suitable for 415V±10%, 50 Hz. 3 phase electric supply.  And complete as per technical specification</t>
  </si>
  <si>
    <t>The speed of the motor shall be less than 1450 RPM and the impellar speed  shall be less than 1000 RPM and capacities based on 35 mm WC static pressure or to suit the system, shall be as follows:</t>
  </si>
  <si>
    <t>6500 cfm @ 35 mm of wg total static</t>
  </si>
  <si>
    <t>5.3.6</t>
  </si>
  <si>
    <t xml:space="preserve">For Kitchen Exhaust </t>
  </si>
  <si>
    <t>Supply, installing, testing and commissioning industrial grade electrostatic air cleaner , complete as per technical specification.</t>
  </si>
  <si>
    <t xml:space="preserve">Dry scrubber – Electrostatic Air cleaner as per specifications, suitable for following capacities.  The Air filtration efficiency should be between 90 to 95% &amp; units shall be staked one above other or side by side as per site requirement. Finishing - Power coated, Dark Blue Operating voltage - 220 Vac+/-10%, 50 Hz (Single phase) 
Features - Short circuit, arc protection with auto power restore for power pack </t>
  </si>
  <si>
    <t>Efficiency - Upto 95%, meets NIOSH 5026 Oil Mist Test  
Particle Size - Collects particles as small as 0.01 microns  
Motor - Sealed ball bearings UL, single phase. 
Cell - Ionizing voltage - 12 KVdc   
Collector voltage - 6 KVdc 
One cell comprising of 9 ionizing wires and 25 collection plates Controls - Auto cut-off when door is opened. startor panel, Indicator lights for fault, normal or wash function. Pre-filter - Aluminium mesh, washable,  Dry contact for BMS.</t>
  </si>
  <si>
    <t>The Air filtration efficiency should be between 90 to 95% &amp; units shall be staked one above other or side by side as per site requirement.</t>
  </si>
  <si>
    <t>5.3.6.1</t>
  </si>
  <si>
    <t>For Exhaust Air  total qty 7100 CMH</t>
  </si>
  <si>
    <t>5.3.6.2</t>
  </si>
  <si>
    <t>For Exhaust Air  total qty 6900 CMH</t>
  </si>
  <si>
    <t>5.3.7</t>
  </si>
  <si>
    <t>Factory fabricated Sheet Metal Duct:</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</si>
  <si>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</si>
  <si>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5.3.7.1</t>
  </si>
  <si>
    <t>Thickness 0.63mm</t>
  </si>
  <si>
    <t>5.3.7.2</t>
  </si>
  <si>
    <t>Thickness 0.80mm</t>
  </si>
  <si>
    <t>5.3.7.3</t>
  </si>
  <si>
    <t>Thickness 1.00mm</t>
  </si>
  <si>
    <t>5.3.7.4</t>
  </si>
  <si>
    <t>Thickness 1.25mm</t>
  </si>
  <si>
    <t>5.3.8</t>
  </si>
  <si>
    <t>Site fabricated Sheet Metal Duct:</t>
  </si>
  <si>
    <t>Supply, installation, balancing and commissioning of site fabricated GSS sheet metal rectangular/round ducting complete with neoprene rubber gaskets, elbows, splitter dampers, vanes, hangers, supports etc. as per approved drawings and specifications of following sheet thickness complete as required.</t>
  </si>
  <si>
    <t>5.3.9</t>
  </si>
  <si>
    <t>Volume Control Damper:</t>
  </si>
  <si>
    <t>Supply, installation, testing and commissioning of G.I volume control duct damper complete with neoprene rubber gaskets, nuts, bolts, screws, linkages, flanges etc, as per specifications</t>
  </si>
  <si>
    <t>5.3.10</t>
  </si>
  <si>
    <t>Supply/ Return Air Grilles:</t>
  </si>
  <si>
    <t>Supplying, Installing, testing and balancing &amp; fixing of powder coated extruded aluminium Grills of various sizes and as per specifications and approved drawings and schedules.</t>
  </si>
  <si>
    <t>Supply Air Grills with Al. Damper</t>
  </si>
  <si>
    <t>Return Air Grills</t>
  </si>
  <si>
    <t>5.3.11</t>
  </si>
  <si>
    <t>Transfer Air Grilles:</t>
  </si>
  <si>
    <t>Supplying, Installing, testing,  balancing &amp; fixing of powder coated extruded aluminium Transfer Air Grills of various sizes and as per specifications and approved drawings and schedules</t>
  </si>
  <si>
    <t>5.3.12</t>
  </si>
  <si>
    <t>Exhaust/ Fresh Air Louvers:</t>
  </si>
  <si>
    <t>Supplying, Installing, testing and commissioning of powder coated extruded aluminium  exhaust air louvers with min.60% free area, with metallic frame work &amp; fixing accessories, to be fixed on external wall to exhaust air from Toilet Block. Louvers need to be suitable in order avoid rain water entry @ 15 degree deflection with bird screen complete as per specification approved drawings and schedules.</t>
  </si>
  <si>
    <t>5.3.13</t>
  </si>
  <si>
    <t>Fire Damper</t>
  </si>
  <si>
    <t>Supplying, Fixing,testing and commissioning of motorized ( On-OFF Type) duct mounted GI volume control damper with enthalpy sensor and necessary control wire (minimum 1.5 sqmm) for initgration within AHU room</t>
  </si>
  <si>
    <t>5.3.13.1</t>
  </si>
  <si>
    <t>Fire damper</t>
  </si>
  <si>
    <t>Actuator</t>
  </si>
  <si>
    <t>Duct Acoustic Lining</t>
  </si>
  <si>
    <t>Supply and fixing of acoustic lining of supply air duct and plenum with 25 mm thick resin bonded glass wool having density of 32 kg/m³, with 25 mm X 25 mm GI section of 1.25 mm thick, at 600 mm centre to centre covered with inforced Plastic tissue paper and 0.5 mm thick perforated aluminum sheet fixed to inside surface of ducts with  admium plated nuts, bolts, stick pins, CPRX compound etc. complete as required and as per specifications.</t>
  </si>
  <si>
    <t>5.3.14.1</t>
  </si>
  <si>
    <t>5.3.15.0</t>
  </si>
  <si>
    <t>Thermal Insulation</t>
  </si>
  <si>
    <t>Supplying and fixing of following thickness duly laminated aluminium foil of mat finish closed cell nitril rubber (Class "O") insulation on existing duct after applying two coats of cold setting adhesive ( CPRX compound ). The joints shall sealed with 50 mm wide and 3  mm thick self adhesive nitrile rubber tape insulation complete as per specification and as required.</t>
  </si>
  <si>
    <t>19 MM thick</t>
  </si>
  <si>
    <t>5.3.16.0</t>
  </si>
  <si>
    <t>UNDER DECK</t>
  </si>
  <si>
    <r>
      <t>Under deck/ Ceiling insulation- Expanded Polystyrene insulation fixed under slab (50mm thick - 24kg/m</t>
    </r>
    <r>
      <rPr>
        <vertAlign val="superscript"/>
        <sz val="11"/>
        <rFont val="Times New Roman"/>
        <family val="1"/>
      </rPr>
      <t>3</t>
    </r>
    <r>
      <rPr>
        <sz val="11"/>
        <rFont val="Times New Roman"/>
        <family val="1"/>
      </rPr>
      <t xml:space="preserve"> Density)</t>
    </r>
  </si>
  <si>
    <t>ISOLATORS IN AN ENCLOSURE</t>
  </si>
  <si>
    <r>
      <rPr>
        <b/>
        <sz val="11"/>
        <rFont val="Times New Roman"/>
        <family val="1"/>
      </rPr>
      <t>Defination :</t>
    </r>
    <r>
      <rPr>
        <sz val="11"/>
        <rFont val="Times New Roman"/>
        <family val="1"/>
      </rPr>
      <t xml:space="preserve"> The item in this section refers to the local isolators in an enclosure placed near to Outdoor Units feeded by remote LT panel.</t>
    </r>
  </si>
  <si>
    <r>
      <t xml:space="preserve">Notes : </t>
    </r>
    <r>
      <rPr>
        <sz val="11"/>
        <rFont val="Times New Roman"/>
        <family val="1"/>
      </rPr>
      <t xml:space="preserve">1) Enclosure shall be moisture proof type.
             </t>
    </r>
  </si>
  <si>
    <t>Supplying and fixing  four pole, (three phase and neutral), 415 volts, Isolator, quick make and break type, in an enclosure with connections, testing and commissioning etc. as required.</t>
  </si>
  <si>
    <t xml:space="preserve">16 Amp FP </t>
  </si>
  <si>
    <t xml:space="preserve">40 Amp FP </t>
  </si>
  <si>
    <t>Sub Total for Ventilation System</t>
  </si>
  <si>
    <t>Total for HVAC Works</t>
  </si>
  <si>
    <t>20 ton</t>
  </si>
  <si>
    <t>7.5 ton</t>
  </si>
  <si>
    <t>Total Amount : EOT Crane Works</t>
  </si>
  <si>
    <t>Sewerage system</t>
  </si>
  <si>
    <t>Drainage system</t>
  </si>
  <si>
    <t>Potable water supply system</t>
  </si>
  <si>
    <t>11.1.1</t>
  </si>
  <si>
    <t>Earth Work</t>
  </si>
  <si>
    <t>11.1.1.1</t>
  </si>
  <si>
    <t>Earth work in excavation by mechanical means (Hydraulic excavator) / manual means over areas (exceeding 30cm in depth. 1.5 m in width as well as 10 sqm on plan) including disposal of excavated earth,lead upto 50m and lift upto 1.5m, disposed earth to be levelled and neatly dressed.</t>
  </si>
  <si>
    <t>11.1.1.1.1</t>
  </si>
  <si>
    <t>0-1.5 metre</t>
  </si>
  <si>
    <t>11.1.1.1.2</t>
  </si>
  <si>
    <t xml:space="preserve">1.5 - 3.0 metre (Extra for every additional lift of 1.5 m or part thereof in excavation /banking excavated or stacked materials.)
</t>
  </si>
  <si>
    <t>11.1.1.1.3</t>
  </si>
  <si>
    <t xml:space="preserve">3.0 - 4.5 metre (Extra for every additional lift of 1.5 m or part thereof in excavation /banking excavated or stacked materials.)
</t>
  </si>
  <si>
    <t>11.1.1.1.4</t>
  </si>
  <si>
    <t>Filling available excavated earth (excluding rock) in trenches, plinth,sides of foundations etc. in layers not exceeding 20cm in depth,consolidating each deposited layer by ramming and watering, lead up to 50 m and lift upto 1.5 m.</t>
  </si>
  <si>
    <t>11.1.2</t>
  </si>
  <si>
    <t>R.C.C. Spun Pipes</t>
  </si>
  <si>
    <t>11.1.2.1</t>
  </si>
  <si>
    <t>Providing at site, lowering &amp; laying in trenches, aligning &amp; jointing of RCC pipes NP3 class (with s/s ends) IS: 458 - 1988 (amended up to date) marked and pipes from 300 mm upto 2000 mm manufactured through vertical casting process all levels with Rubber gaskets (EPDM/SBR) for sewer lines as per IS: 5382 (including cost of Rubber gaskets lubricants) as per drawing, sectional testing of the sewer pipe line (including cost and conveyance of water to site) etc., complete as directed by Engineer.
Note : E/w to be measured and paid separately</t>
  </si>
  <si>
    <t>11.1.2.1.1</t>
  </si>
  <si>
    <t>150 mm dia (ID)</t>
  </si>
  <si>
    <t>11.1.2.1.2</t>
  </si>
  <si>
    <t>Laying and jointing NP 3  pipe 0.0 - 1.5 meter deep</t>
  </si>
  <si>
    <t>11.1.2.1.3</t>
  </si>
  <si>
    <t>Laying and jointing NP 3  pipe 1.5 - 3.0 meter deep</t>
  </si>
  <si>
    <t>200 mm dia (ID)</t>
  </si>
  <si>
    <t>11.1.2.1.5</t>
  </si>
  <si>
    <t>11.1.2.2</t>
  </si>
  <si>
    <t>Providing at site, lowering &amp; laying in trenches, aligning &amp; jointing of RCC pipes NP4 class (with s/s ends) IS: 458 - 2003 (amended up to date) marked and pipes from 300 mm and upto 1800 mm manufactured through vertical casting process at all depths with Rubber gaskets (EPDM/SBR) for sewer lines as per IS: 5382 (including cost of Rubber gaskets, lubricants) as per drawing, sectional testing of the sewer pipe line (including cost and conveyance of water to site) etc., complete as per specification and / or as directed by Engineer.
Note : E/w to be measured and paid separately</t>
  </si>
  <si>
    <t>11.1.2.2.1</t>
  </si>
  <si>
    <t>150 mm dia (ID) NP4 Pipe</t>
  </si>
  <si>
    <t>11.1.2.2.1.1</t>
  </si>
  <si>
    <t>Laying and jointing NP 4  pipe 0.0 - 1.5 meter deep</t>
  </si>
  <si>
    <t>11.1.2.2.1.2</t>
  </si>
  <si>
    <t>Laying and jointing NP 4  pipe 1.5 - 3.0 meter deep</t>
  </si>
  <si>
    <t>11.1.2.2.2</t>
  </si>
  <si>
    <t>200 mm dia (ID) NP4 Pipe</t>
  </si>
  <si>
    <t>11.1.2.2.2.1</t>
  </si>
  <si>
    <t>11.1.2.2.2.2</t>
  </si>
  <si>
    <t>11.1.3</t>
  </si>
  <si>
    <t>Bedding</t>
  </si>
  <si>
    <t>11.1.3.1</t>
  </si>
  <si>
    <t xml:space="preserve">Providing granular bedding with carefully compacted backfill at all level using graded hard crusher broken stone 100% passing through 20 m sieve,20-50% passing through 10 mm sieve and 100% retained on 6 mm sieve,laying in layers not more than 15 cm thick including ramming,watering,compaction etc.complete for pipe bedding and surrounding as per drawing and as directed by the engineer in charge.(Width of bedding=OD+400 mm) </t>
  </si>
  <si>
    <t>11.1.3.2</t>
  </si>
  <si>
    <t>Providing and laying in position cement concrete of specified grade excluding the cost of centering and shuttering - All work up to plinth level :1:2:4 (1 cement : 2 coarse sand : 4 graded stone aggregate 20mm nominal size)</t>
  </si>
  <si>
    <t>11.1.3.3</t>
  </si>
  <si>
    <t>Carriage of Material - 15 km</t>
  </si>
  <si>
    <t>Cement</t>
  </si>
  <si>
    <t xml:space="preserve">Sand </t>
  </si>
  <si>
    <t>Aggregates</t>
  </si>
  <si>
    <t>11.1.4</t>
  </si>
  <si>
    <t>Circular Brick Masonary Manhole</t>
  </si>
  <si>
    <t>11.1.4.1</t>
  </si>
  <si>
    <t>Constructing brick masonry circular type manhole 0.91 m internal dia at bottom and 0.56m dia at top in cement mortar 1:4 (1 cement :4 coarse sand), in side cement plaster 12 mm thick with cement mortar 1:3 (1 cement : 3 coarse sand) finished with a floating coat of neat cement,foundation concrete 1:3:6 mix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</si>
  <si>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11.1.4.1.1</t>
  </si>
  <si>
    <t>0.91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</si>
  <si>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11.1.4.1.1.1</t>
  </si>
  <si>
    <t>With common burnt clay F.P.S. (non modular) bricks of class designation 7.5</t>
  </si>
  <si>
    <t>11.1.4.1.2</t>
  </si>
  <si>
    <t>Extra depth for circular type manhole 0.91m internal dia (at bottom) beyond 0.91 m to 1.67 m</t>
  </si>
  <si>
    <t>11.1.4.1.2.1</t>
  </si>
  <si>
    <t>11.1.4.2</t>
  </si>
  <si>
    <t>Constructing brick masonry circular manhole 1.22 m internal dia at bottom and 0.56 m dia at top in cement mortar 1:4 (1 cement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</si>
  <si>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11.1.4.2.1</t>
  </si>
  <si>
    <t>1.68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</si>
  <si>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11.1.4.2.1.1</t>
  </si>
  <si>
    <t>11.1.4.2.2</t>
  </si>
  <si>
    <t>Extra depth for circular type manhole 1.22 m internal dia (at bottom) beyond 1.68 m to 2.29 m</t>
  </si>
  <si>
    <t>11.1.4.2.2.1</t>
  </si>
  <si>
    <t>11.1.4.3</t>
  </si>
  <si>
    <t>Constructing brick masonry circular manhole 1.52 m internal dia at bottom and 0.56 m dia at top in cement mortar 1:4 (1 cement :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</si>
  <si>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11.1.4.3.1</t>
  </si>
  <si>
    <t>2.30 m deep with SFRC Cover and frame (heavy duty HD- 20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</si>
  <si>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11.1.4.3.1.1</t>
  </si>
  <si>
    <t>11.1.4.3.2</t>
  </si>
  <si>
    <t>Extra depth for circular type manhole 1.52 m internal dia (at bottom) beyond 2.30 m :</t>
  </si>
  <si>
    <t>11.1.4.3.2.1</t>
  </si>
  <si>
    <t>11.1.5</t>
  </si>
  <si>
    <t>Foot Rest</t>
  </si>
  <si>
    <t>11.1.5.1</t>
  </si>
  <si>
    <t>Providing orange colour safety foot rest of minimum 6 mm thick plastic encapsulated as per IS : 10910, on 12 mm dia steel bar conforming to IS:1786, having minimum cross section as 23 mmx25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</si>
  <si>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11.1.6</t>
  </si>
  <si>
    <t>House Connecting Chamber</t>
  </si>
  <si>
    <t>11.1.6.1</t>
  </si>
  <si>
    <t>Providing and constructing rectangular brick masonry chamber (size 600 x 600 x 750 mm) for house connection as per type design in brick masonry in C. M. 1:3 including M-100 in foundation M-150 in benching inside plastering in C. M. 1:3 and outside plastering in C. M. 1:3 coping in M200 and fixing SFRC precast manhole frame and covers (600 x 600 mm), but Excl. supply of manhole and cover etc. complete excl. excavation.</t>
  </si>
  <si>
    <t>11.1.6.2</t>
  </si>
  <si>
    <t>With sewer brick masonary</t>
  </si>
  <si>
    <t>11.1.6.3</t>
  </si>
  <si>
    <t>Connection between manholes in the street and road side chambers.Providing, lowering, laying, grading, jointing,  for  ISI marked NP3 Class RCC pipe having Spigot &amp; Socket Joint with rubber ring as per IS-458-2003 (Rate for rubber ring type 2 as per IS 5382 is included) into trenches in depths upto 1.5m below ground level true to alignment, materials, testing etc. complete as directed by Engineer-In-charge. (excluding excavation and refilling of trenches from ground level to the invert level of pipes)</t>
  </si>
  <si>
    <t>11.1.6.4</t>
  </si>
  <si>
    <t>Total cost of Sewer Network</t>
  </si>
  <si>
    <t>11.1.7</t>
  </si>
  <si>
    <t>Cost Estimate for Sewerage Treatment Plant(STP)</t>
  </si>
  <si>
    <t>11.1.7.1</t>
  </si>
  <si>
    <t>CIVIL WORKS</t>
  </si>
  <si>
    <t>11.1.7.1.1</t>
  </si>
  <si>
    <t>Construction of various units of Sewage Treatment Plants of Moving Bed Bio Reactor (MBBR) technology</t>
  </si>
  <si>
    <t>Job</t>
  </si>
  <si>
    <t>11.1.7.1.2</t>
  </si>
  <si>
    <t>Earthwork (Underground Construction)</t>
  </si>
  <si>
    <t>11.1.7.1.3</t>
  </si>
  <si>
    <t>11.1.7.1.4</t>
  </si>
  <si>
    <t>11.1.7.1.5</t>
  </si>
  <si>
    <t>1.5 - 3.0 metre (Extra for every additional lift of 1.5 m or part thereof in excavation /banking excavated or stacked materials.)</t>
  </si>
  <si>
    <t>11.1.7.1.6</t>
  </si>
  <si>
    <t>3.0-4.5 metre (Extra for every additional lift of 1.5 m or part thereof in excavation /banking excavated or stacked materials.)</t>
  </si>
  <si>
    <t>11.1.7.1.7</t>
  </si>
  <si>
    <t>4.5-6.0 metre (Extra for every additional lift of 1.5 m or part thereof in excavation /banking excavated or stacked materials.)</t>
  </si>
  <si>
    <t>11.1.7.1.8</t>
  </si>
  <si>
    <t>6.0-7.5metre (Extra for every additional lift of 1.5 m or part thereof in excavation /banking excavated or stacked materials.)</t>
  </si>
  <si>
    <t>11.1.7.1.9</t>
  </si>
  <si>
    <t>Total for Sewerage civil work</t>
  </si>
  <si>
    <t>11.1.7.2</t>
  </si>
  <si>
    <t>ELECTRICAL AND MECHANICAL WORK</t>
  </si>
  <si>
    <t>11.1.7.2.1</t>
  </si>
  <si>
    <t>Electrical and Mechanical Cost In MBBR Technology</t>
  </si>
  <si>
    <t>Total for Sewage Treatment Plants (STP)</t>
  </si>
  <si>
    <t>11.1.8</t>
  </si>
  <si>
    <t>Solid Waste Management</t>
  </si>
  <si>
    <t>11.1.8.1</t>
  </si>
  <si>
    <t>Collection Bins</t>
  </si>
  <si>
    <t>11.1.8.1.1</t>
  </si>
  <si>
    <t>Primary collection bins</t>
  </si>
  <si>
    <t>Considering two(2) Bins in each building/block, one for Biodegradable and one for Non-Biodegradable solid waste</t>
  </si>
  <si>
    <t>Litres</t>
  </si>
  <si>
    <t>Capacity-100</t>
  </si>
  <si>
    <t>11.1.8.1.2</t>
  </si>
  <si>
    <t>Litter Bins</t>
  </si>
  <si>
    <t>Considering twin Littering bin along the road side and parking area as per 100 meter length of road</t>
  </si>
  <si>
    <t>11.1.8.1.3</t>
  </si>
  <si>
    <t>Metallic bin for Production Block</t>
  </si>
  <si>
    <t xml:space="preserve">Considering Metallic bins for production and training block </t>
  </si>
  <si>
    <t>Capacity- 110L</t>
  </si>
  <si>
    <t>11.1.8.1.4</t>
  </si>
  <si>
    <t>Bin for cardboard and Plastics</t>
  </si>
  <si>
    <t xml:space="preserve">considering  bins to collect cardboard and plastic for production and training block </t>
  </si>
  <si>
    <t>11.1.8.1.5</t>
  </si>
  <si>
    <t>Secondary collection bins</t>
  </si>
  <si>
    <t xml:space="preserve">considering  secondary collection bins to collect Solid waste form all Primary and litter bins </t>
  </si>
  <si>
    <t>Capacity- 1100L</t>
  </si>
  <si>
    <t>Total for collection Bins =</t>
  </si>
  <si>
    <t>11.1.8.2</t>
  </si>
  <si>
    <t>Item required for the collection and handelling of solid waste</t>
  </si>
  <si>
    <t>11.1.8.2.1</t>
  </si>
  <si>
    <t xml:space="preserve">tricycle with 6 bin container </t>
  </si>
  <si>
    <t>11.1.8.2.2</t>
  </si>
  <si>
    <t>Broom</t>
  </si>
  <si>
    <t>11.1.8.2.3</t>
  </si>
  <si>
    <t>Gloves</t>
  </si>
  <si>
    <t>11.1.8.2.4</t>
  </si>
  <si>
    <t>Gumboots</t>
  </si>
  <si>
    <t>11.1.8.2.5</t>
  </si>
  <si>
    <t>Uniforms</t>
  </si>
  <si>
    <t>11.1.8.2.6</t>
  </si>
  <si>
    <t>Wheeled Hand cart</t>
  </si>
  <si>
    <t>11.1.8.2.6.1</t>
  </si>
  <si>
    <t xml:space="preserve">considering  225L capacity Heavy duty hand cart to collect street sweep </t>
  </si>
  <si>
    <t>11.1.8.2.7</t>
  </si>
  <si>
    <t>Cotton mask to cover mouth and nose</t>
  </si>
  <si>
    <t>Total for Item required for collection and handling</t>
  </si>
  <si>
    <t>Total for solid waste management</t>
  </si>
  <si>
    <t>Total for Sewerage Network + Sewerage Treatment Plant + Solid Waste Management</t>
  </si>
  <si>
    <t>11.2.1</t>
  </si>
  <si>
    <t>11.2.1.1</t>
  </si>
  <si>
    <t>11.2.1.1.1</t>
  </si>
  <si>
    <t>11.2.2</t>
  </si>
  <si>
    <t>R.C.C. Saucer Drain</t>
  </si>
  <si>
    <t>11.2.2.1</t>
  </si>
  <si>
    <t>SIZE-600X300X110MM (M30 GRADE RCC)</t>
  </si>
  <si>
    <t>11.2.3</t>
  </si>
  <si>
    <t>11.2.3.1</t>
  </si>
  <si>
    <t>11.2.3.2</t>
  </si>
  <si>
    <t>11.2.3.2.1</t>
  </si>
  <si>
    <t>11.2.3.2.2</t>
  </si>
  <si>
    <t>11.2.3.2.3</t>
  </si>
  <si>
    <t>11.2.4</t>
  </si>
  <si>
    <t>Stone Pitching for existing pond for storm water storage</t>
  </si>
  <si>
    <t>11.2.4.1</t>
  </si>
  <si>
    <t>Dry stone pitching 22.5 cm thick including supply of stones and preparing surface complete.</t>
  </si>
  <si>
    <t>Total for Drainage system</t>
  </si>
  <si>
    <t>11.3.1</t>
  </si>
  <si>
    <t>Excavating trenches of required width for pipes, cables, etc including excavation for sockets, and dressing of sides, ramming of bottoms, depth upto 1.5 m, including getting out the excavated soil, and then returning the soil as required, in layers not exceeding 20 cm in depth,including consolidating each deposited layer by ramming, watering, etc. and disposing of surplus excavated soil as directed, within a lead of 50 m :</t>
  </si>
  <si>
    <t>11.3.1.1</t>
  </si>
  <si>
    <t>Pipes, cables etc. exceeding 80 mm dia. but not exceeding 300 mm dia</t>
  </si>
  <si>
    <t>11.3.2</t>
  </si>
  <si>
    <t>Supplying, laying, jointing, testing and commissioning of approved make PN 8, HDPE  water supply pipe manufactured as per IS-4984 in PE-80, grade. Jointing shall be compression joint/flange joint. The quoted rate shall also include necessary fittings (Tee, Bends etc) of same quality as pipe material complete as specified in the technical specifications, drawing and instruction of Engineer - in -Charge.</t>
  </si>
  <si>
    <t>11.3.2.1</t>
  </si>
  <si>
    <t>110mm OD</t>
  </si>
  <si>
    <t>11.3.3</t>
  </si>
  <si>
    <t>Providing and laying S&amp;S Centrifugally Cast (Spun) / Ductile Iron Pipes conforming to IS : 8329 :</t>
  </si>
  <si>
    <t>11.3.3.1</t>
  </si>
  <si>
    <t>150 mm dia Ductile Iron Class K-9 pipes</t>
  </si>
  <si>
    <t>11.3.3.2</t>
  </si>
  <si>
    <t>DI Fittings</t>
  </si>
  <si>
    <t>LS</t>
  </si>
  <si>
    <t>11.3.4</t>
  </si>
  <si>
    <t xml:space="preserve">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 </t>
  </si>
  <si>
    <t>11.3.4.1</t>
  </si>
  <si>
    <t>11.3.5</t>
  </si>
  <si>
    <t>Providing, lowering, laying, aligning, fixing in position in pipe line,manually operated CI D/F Sluice valves of approved make (IS:14846 amended upto date) PN 1.0 class of following dia complete (including jointing and jointing material) including all material, labour,testing and commissioning along with pipe line as per Technical Specifications and as per direction of Engineer.</t>
  </si>
  <si>
    <t>11.3.5.1</t>
  </si>
  <si>
    <t>Category "A" " Make: (Kirloskar Bros. Ltd., Indian Valve Co. (IVC), Fouress Engineers Pvt. Ltd., VAG)</t>
  </si>
  <si>
    <t>11.3.5.2</t>
  </si>
  <si>
    <t>100mm internal diameter of valve</t>
  </si>
  <si>
    <t>11.3.5.3</t>
  </si>
  <si>
    <t>150mm internal diameter of valve</t>
  </si>
  <si>
    <t>11.3.6</t>
  </si>
  <si>
    <t>Providing and fixing cast iron double air valves of sizes given below marked with IS:14845</t>
  </si>
  <si>
    <t>11.3.6.1</t>
  </si>
  <si>
    <t>50mm I/d</t>
  </si>
  <si>
    <t>11.3.7</t>
  </si>
  <si>
    <t>11.3.7.1</t>
  </si>
  <si>
    <t>11.3.8</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</si>
  <si>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 i/c necessary excavation, foundation concrete 1:5:10 ( 1 cement : 5 fine sand:10 graded stone aggregate 40 mm nominal size) and inside plastering with cement mortar 1:3 (1 cement : 3 coarse sand) 12 mm thick, finished with a floating coat of neat cement complete as per standard design :</t>
  </si>
  <si>
    <t>11.3.8.1</t>
  </si>
  <si>
    <t>18.37.1 With common burnt clay F.P.S.(non modular) bricks of class designation 7.5</t>
  </si>
  <si>
    <t>11.3.9</t>
  </si>
  <si>
    <t>Water meter (including testing charges) 150 mm</t>
  </si>
  <si>
    <t>11.3.10</t>
  </si>
  <si>
    <t>Supplying and filling in plinth with Jamuna sand under floors, including watering, ramming, consolidating and dressing complete.</t>
  </si>
  <si>
    <t>11.3.11</t>
  </si>
  <si>
    <t>Thrust block of 0.7m*0.75m*0.7 m of 1:1.5:3 Concrete</t>
  </si>
  <si>
    <t>Total for Potable water supply system</t>
  </si>
  <si>
    <t>11.4.1</t>
  </si>
  <si>
    <t>11.4.1.1</t>
  </si>
  <si>
    <t>11.4.2</t>
  </si>
  <si>
    <t>11.4.2.1</t>
  </si>
  <si>
    <t>11.4.3</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</si>
  <si>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t>
  </si>
  <si>
    <t>11.4.3.1</t>
  </si>
  <si>
    <t>11.4.4</t>
  </si>
  <si>
    <t>11.4.4.1</t>
  </si>
  <si>
    <t>11.4.4.2</t>
  </si>
  <si>
    <t>11.4.5</t>
  </si>
  <si>
    <t>11.4.5.1</t>
  </si>
  <si>
    <t>11.4.6</t>
  </si>
  <si>
    <t>11.4.6.1</t>
  </si>
  <si>
    <t>11.4.7</t>
  </si>
  <si>
    <t>11.4.8</t>
  </si>
  <si>
    <t>Total Cost for Recycled/Non-Potable water supply system</t>
  </si>
  <si>
    <t>Total Amount : External services</t>
  </si>
  <si>
    <t>ROAD WORK</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</si>
  <si>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</si>
  <si>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Extra for compaction of earth work in embankment under optimum moisture conditions to give at least 95% of the maximum dry density (proctor density).</t>
  </si>
  <si>
    <t>Supplying and stacking at site.</t>
  </si>
  <si>
    <t>12.3.1</t>
  </si>
  <si>
    <t>90 mm to 45 mm size stone aggregate.</t>
  </si>
  <si>
    <t>12.3.2</t>
  </si>
  <si>
    <t>63 mm to 45 mm size stone aggregate.</t>
  </si>
  <si>
    <t>12.3.3</t>
  </si>
  <si>
    <t>53 mm to 22.4 mm size stone aggregate.</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</si>
  <si>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 .</t>
  </si>
  <si>
    <t>Construction of granular sub-base by providing close graded Material conforming to pecifications, mixing in a mechanical mix plant at OMC,carriage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 Charge.</t>
  </si>
  <si>
    <t>12.5.1</t>
  </si>
  <si>
    <t xml:space="preserve">With material conforming to Grade-I (size range 75 mm to 0.075 mm) having CBR Value-30.  </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</si>
  <si>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</si>
  <si>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</si>
  <si>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12.7.1</t>
  </si>
  <si>
    <t>50 to 100 mm average compacted thickness with bitumen of grade VG-30 @5% (percentage by weight of total mix) and lime filler @ 2% (percentage by weight of Aggregate) prepared in Batch Type Hot Mix Plant of 100-120 TPH capacity.</t>
  </si>
  <si>
    <t>Providing and laying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</si>
  <si>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12.8.1</t>
  </si>
  <si>
    <t>40/50 mm compacted thickness with bitumen of grade VG-30 @5.5% (percentage by weight of total mix) and lime filler @ 3% (percentage by weight of Aggregate) prepared in Batch Type Hot Mix Plant of 100-120 TPH capacity.</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</si>
  <si>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</si>
  <si>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12.9.1</t>
  </si>
  <si>
    <t>New work (Two or more coats)</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</si>
  <si>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</si>
  <si>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Total Amount : Road Works</t>
  </si>
  <si>
    <t>Landscape</t>
  </si>
  <si>
    <t>Landscape Works : Softscape</t>
  </si>
  <si>
    <t>Softscape Works and Plantation</t>
  </si>
  <si>
    <t>Irrigation System</t>
  </si>
  <si>
    <t>Landscape Works : Hardscape</t>
  </si>
  <si>
    <t>13.1.1</t>
  </si>
  <si>
    <t>Excavation,Site Dressing and Land Modulation</t>
  </si>
  <si>
    <t>13.1.1.1</t>
  </si>
  <si>
    <t>Trenching in ordinary soil up to a depth of 60 cm including removal and stacking of serviceable materials and then disposing of surplus soil, by spreading and neatly levelling within a lead of 50 m and making up the trenched area to proper levels by filling with earth or earth mixed with sludge or / and manure before and after flooding trench with water (excluding cost of imported earth, sludge or manure).</t>
  </si>
  <si>
    <t>13.1.1.2</t>
  </si>
  <si>
    <t>13.1.2</t>
  </si>
  <si>
    <t>Site Cleaning &amp; Soil Restoration</t>
  </si>
  <si>
    <t>13.1.2.1</t>
  </si>
  <si>
    <t>Uprooting rank vegetation and weeds by digging the area to a depth of 60 cm, removing all weeds and other growth with roots by forking repeatedly, breaking clods, rough dressing, flooding with water, uprooting fresh growths after 10 to 15 days and then fine dressing for planting new grass, including disposal of all rubbish with all leads and lifts.</t>
  </si>
  <si>
    <t>13.1.2.2</t>
  </si>
  <si>
    <t xml:space="preserve">Removing good quality shrubs and trees and storing them in dry cement bags by utilising the excavated soil. Excavated shrubs and trees shall be stored till further instructions in an area stated as the nursery zone. Watering the same to achieve 100% survival. </t>
  </si>
  <si>
    <t>13.1.2.3</t>
  </si>
  <si>
    <t xml:space="preserve">Existing Topsoil to be excavated for restoration to a depth of 200 mm (not more than 400 mm) and separated from subsoil debris and stones larger than 50 mm diameter to be stockpiled to a height of 400 mm in designated area. Stockpiled topsoil to be protected from erosion during storage by installing earthen berms/solid walls/temporary grass plantation/covering with mulch/ plastic sheets. Stockpiled topsoil to be protected with sand bags/solid walled enclosures (2 feet high) on all sides for containment. Appropriate drainage channels to be dug around the storage area to prevent flooding of the top soil storage area as instructed by engineer incharge.  </t>
  </si>
  <si>
    <t>13.1.3</t>
  </si>
  <si>
    <t>Rough Dressing</t>
  </si>
  <si>
    <t>13.1.3.1</t>
  </si>
  <si>
    <t>Rough dressing the trenched ground including breaking clods.</t>
  </si>
  <si>
    <t>13.1.4</t>
  </si>
  <si>
    <t>Fine Dressing</t>
  </si>
  <si>
    <t>13.1.4.1</t>
  </si>
  <si>
    <t>Fine dressing of the ground.</t>
  </si>
  <si>
    <t>13.1.4.2</t>
  </si>
  <si>
    <t>Preparation of mounds of various size and shape by available excavated / supplied earth in layers not exceeding 20 cm in depth, breaking clods, watering of each layer, dressing etc., lead upto 50 meter and lift upto 1.5 m complete as per direction of Officer-in-charge.</t>
  </si>
  <si>
    <t>13.1.5</t>
  </si>
  <si>
    <t>Mixing  and Spreading of Good Soil and Manure</t>
  </si>
  <si>
    <t>13.1.5.1</t>
  </si>
  <si>
    <t>Spreading of sludge, dump manure and/or good earth in required thickness as per direction of officer-in-charge (cost of sludge, dump manure and/ or good earth to be paid separately).</t>
  </si>
  <si>
    <t>13.1.5.2</t>
  </si>
  <si>
    <t>Mixing earth and sludge or manure in the required proportion specified or directed by the Officer-in-charge</t>
  </si>
  <si>
    <t>13.1.5.3</t>
  </si>
  <si>
    <t>Digging holes in ordinary soil and refilling the same with the excavated earth mixed with manure or sludge in the ratio of 2:1 by volume (2 parts of stacked volume of earth after reduction by 20% : 1 part of stacked volume of manure after reduction by 8%) flooding with water, dressing including removal of rubbish and surplus earth, if any, with all leads and lifts (cost of manure, sludge or extra good earth if needed to be paid for separately) :</t>
  </si>
  <si>
    <t>13.1.5.4</t>
  </si>
  <si>
    <t>Holes 90 cm dia, and 90 cm deep</t>
  </si>
  <si>
    <t>13.1.5.5</t>
  </si>
  <si>
    <t>Holes 60 cm dia, and 60 cm deep</t>
  </si>
  <si>
    <t>13.1.5.6</t>
  </si>
  <si>
    <t>13.1.5.7</t>
  </si>
  <si>
    <t>Excavation for raising Lawn on Soft surface: Excavating the ground to the depth of 30 cm removing excavated material from the site.</t>
  </si>
  <si>
    <t>13.1.5.8</t>
  </si>
  <si>
    <t>Excavation for planting Hedges/ Edges/ Flower Beds on Soft surface: Excavating the ground to the depth of 30 cm removing excavated material from the site.</t>
  </si>
  <si>
    <t>13.1.5.9</t>
  </si>
  <si>
    <t>Excavation for preparing Shrubbery on Soft surface: Excavating the ground for preparing Shrubbery in the earth / murum/ sand for a depth of 0.60 m</t>
  </si>
  <si>
    <t>13.1.5.10</t>
  </si>
  <si>
    <t>Filling mixture of earth and sludge or manure in the desired proportion in trenches, flooding with water and leveling (cost of supplying earth and sludge or manure
and mixing excluded).</t>
  </si>
  <si>
    <t>13.1.6</t>
  </si>
  <si>
    <t>Weeding</t>
  </si>
  <si>
    <t>13.1.6.1</t>
  </si>
  <si>
    <t>Uprooting weeds from the trenched area after 10 to 15 days of its flooding with water including disposal of uprooted vegetation.</t>
  </si>
  <si>
    <t>Total for Landscape Works : Softscape</t>
  </si>
  <si>
    <t>13.2.1</t>
  </si>
  <si>
    <t>Good Garden Soil</t>
  </si>
  <si>
    <t>Supplying and stacking of good earth at site including royalty and carriage complete (earth measured in stacks will be reduced by 20% for payment).</t>
  </si>
  <si>
    <t>13.2.2</t>
  </si>
  <si>
    <t>Cow Dung Manure</t>
  </si>
  <si>
    <t>Supplying and stacking of well decayed cow dung manure at site including and carriage complete (Cow dung manure measured in stacks will reduced by 8% for Payment).</t>
  </si>
  <si>
    <t>13.2.3</t>
  </si>
  <si>
    <t>Grassing</t>
  </si>
  <si>
    <t>13.2.3.1</t>
  </si>
  <si>
    <t>Grassing with selection No. 1 grass including watering and maintenance of the lawn for 30 days or more till the grass forms a thick lawn, free from weeds and fit for mowing including supplying good earth, if needed (the good earth shall be paid for separately).</t>
  </si>
  <si>
    <t>13.2.3.2</t>
  </si>
  <si>
    <t>13.2.3.3</t>
  </si>
  <si>
    <t>13.2.3.4</t>
  </si>
  <si>
    <t>Planting Doob grass, Cynadon dactylon at 50mm c/c</t>
  </si>
  <si>
    <t>13.2.3.5</t>
  </si>
  <si>
    <t>Planting Jumping / Korian / Zoycia grass at 25mm c/c</t>
  </si>
  <si>
    <t>13.2.3.6</t>
  </si>
  <si>
    <t>Planting Cynadon dactylon in Grass Pavers</t>
  </si>
  <si>
    <t>13.2.3.7</t>
  </si>
  <si>
    <t>Providing and planting good quality lawn suckers of Cynodon dactylon  with necessary bed preparation over the restored soil beds on site and apply water to the mix for the period of two weeks, sowing the lawn suckers at 75mm c/c in staggered fashion wherever required, rolling the surface to have a uniform level to avoid water stagnancy and then maintaining the same till well established until the site is ready for soil reuse.</t>
  </si>
  <si>
    <t>13.2.3.8</t>
  </si>
  <si>
    <t>Renovating lawns including weeding, cheeling the grass, forking the ground, top dressing with sludge or manure, mixing the same with forked soil, watering and maintaining the lawn for 30 days or more till the grass forms a thick lawn free from weeds and fit for mowing and disposal of rubbish as directed, including supplying good earth if needed but excluding the cost of sludge or manure (the good earth shall be paid for separately).</t>
  </si>
  <si>
    <t>13.2.4</t>
  </si>
  <si>
    <t>Shrubs, Hedges, Shrubbery and Groundcover Plantation</t>
  </si>
  <si>
    <t>13.2.4.1</t>
  </si>
  <si>
    <t>Preparation of beds for hedging and shrubbery by excavating 60 cm deep and trenching the excavated base to a further depth of 30 cm, refilling the excavated earth after breaking clods and mixing with sludge or manure in the ratio of 8:1 (8 parts of stacked volume of earth after reduction by 20% : one part of stacked volume of sludge or manure after reduction by 8%), flooding with water, filling with earth if necessary, watering and finally fine dressing, leveling etc. including stacking and disposal of materials declared unserviceable and surplus earth by spreading and leveling as directed, within a lead of 50 m, lift up to 1.5 m complete (cost of sludge, manure or extra earth to be paid for separately).</t>
  </si>
  <si>
    <t>13.2.4.2</t>
  </si>
  <si>
    <t>Planting Shrubs (Labour, transport and unloading) (Excluding cost of plant)</t>
  </si>
  <si>
    <t>13.2.4.3</t>
  </si>
  <si>
    <t>Planting Hedges, Shrubbery and Groundcovers (Labour, transport and unloading) (Excluding cost of plant)</t>
  </si>
  <si>
    <t>13.2.4.4</t>
  </si>
  <si>
    <t>Duranta varigated</t>
  </si>
  <si>
    <t>13.2.4.5</t>
  </si>
  <si>
    <t>Lantana camara depressa</t>
  </si>
  <si>
    <t>13.2.4.6</t>
  </si>
  <si>
    <t>Lantana Yellow</t>
  </si>
  <si>
    <t>13.2.4.7</t>
  </si>
  <si>
    <t>Nerium oleander dwarf</t>
  </si>
  <si>
    <t>13.2.4.8</t>
  </si>
  <si>
    <t>Thevetia nerifolia</t>
  </si>
  <si>
    <t>13.2.4.9</t>
  </si>
  <si>
    <t>Wadelia trilobata</t>
  </si>
  <si>
    <t>13.2.4.10</t>
  </si>
  <si>
    <t>Ixora parviflora</t>
  </si>
  <si>
    <t>13.2.4.11</t>
  </si>
  <si>
    <t>Cestrum nocturnum</t>
  </si>
  <si>
    <t>13.2.4.12</t>
  </si>
  <si>
    <t xml:space="preserve">Bougainvillea glabra </t>
  </si>
  <si>
    <t>Trees Plantation</t>
  </si>
  <si>
    <t>Providing well grown trees with minimum average girth of 5 cm and minimum height of 1.5 M above finished level after plantation of specified variety , at desired location &amp; at specified distances. Achieving finished grade level. Planting the tree with appropriate anchoring, leveling the top soil surface as specified after plantation, staking to balance the tree. Including transport to the site &amp; planting , preparation of tree basin, watering  &amp; maintaining for 1 month after completion of plantation and replacement of casualties till 1 month.</t>
  </si>
  <si>
    <t>Planting Tree (Labour, transport and unloading) (Excluding cost of plant)</t>
  </si>
  <si>
    <t>Tree List: (Ht. At time of plantation: 1M-1.5M)</t>
  </si>
  <si>
    <t>Butea frondosa</t>
  </si>
  <si>
    <t>Azadirachta indica</t>
  </si>
  <si>
    <t>Bauhinia purpurea</t>
  </si>
  <si>
    <t>Cordia sebestena</t>
  </si>
  <si>
    <t>Erythrina indica variegated</t>
  </si>
  <si>
    <t>Millingtonia hortensis</t>
  </si>
  <si>
    <t xml:space="preserve">Mimusops elengi </t>
  </si>
  <si>
    <t>Peltophorum inerme</t>
  </si>
  <si>
    <t>Plumeria alba</t>
  </si>
  <si>
    <t>13.2.4.13</t>
  </si>
  <si>
    <t>Albizia odoratissima</t>
  </si>
  <si>
    <t>13.2.4.14</t>
  </si>
  <si>
    <t xml:space="preserve">Terminalia arjuna </t>
  </si>
  <si>
    <t>Total for Softscape Works and Plantation</t>
  </si>
  <si>
    <t>13.3.1</t>
  </si>
  <si>
    <t>Deleted</t>
  </si>
  <si>
    <t>13.3.2</t>
  </si>
  <si>
    <t>13.3.3</t>
  </si>
  <si>
    <t>Manual Irrigation</t>
  </si>
  <si>
    <t xml:space="preserve">Providing, Fixing,Testing &amp; Commissioning of Manual pipe irrigation system with all necessary fittings, pumps and related civil works, including all labours, all complete </t>
  </si>
  <si>
    <t>Total for Irrigation System</t>
  </si>
  <si>
    <t>13.4.1</t>
  </si>
  <si>
    <t>Leather finish Kota stone slab in various dimensions for outdoor flooring 25 mm thk</t>
  </si>
  <si>
    <t>Same as DSR item No. : 11.26.1 (Slab thickness 25mm with Leather finish)</t>
  </si>
  <si>
    <t>13.4.2</t>
  </si>
  <si>
    <t>Mirror Polished Kota stone slab in various dimensions for outdoor flooring 25 mm thk</t>
  </si>
  <si>
    <t>13.4.3</t>
  </si>
  <si>
    <t>Unpolished Kota stone tiles for tile edging between plantation 25 mm thk</t>
  </si>
  <si>
    <t>13.4.4</t>
  </si>
  <si>
    <t>Mirror Polished Kota stone slab in various dimensions for outdoor Seating 40 mm thk</t>
  </si>
  <si>
    <t>13.4.5</t>
  </si>
  <si>
    <t>Cement concrete interlocking pavers with Gravel joint 60mm thk</t>
  </si>
  <si>
    <t xml:space="preserve">Providing &amp; Fixing 60 mm thick unishape cement concrete interlocking pavers (monolithic-single layer precast concrete blocks manufactured in gray cement only) in red ( Terra Cotta) Black, Brown or any colour having average crusting strength 40 N/mm²  with  pigment @ 3% by weight of cement in the footpath, placed on uniformly graded river sand cushioning of average compacted thickness  25 mm  properly compacted  with mechanical compactor with required level. Filling crushed gravel (gravel dia not bigger than 10mm)in the cavity as per the paver design post complete installation and compation. complete as specified and as directed by the Engineer. </t>
  </si>
  <si>
    <t>13.4.5.1</t>
  </si>
  <si>
    <t>Paver with Ash Grey colour</t>
  </si>
  <si>
    <t>13.4.5.2</t>
  </si>
  <si>
    <t>Paver with Terracotta colour</t>
  </si>
  <si>
    <t>13.4.5.3</t>
  </si>
  <si>
    <t>Paver with Brown colour</t>
  </si>
  <si>
    <t>13.4.6</t>
  </si>
  <si>
    <t>Pre-cast cement concrete Grass pavers 60mm thk</t>
  </si>
  <si>
    <t>Providing and fixing at ground levels, pre cast cement concrete grass pavers as per drawing with M30 grade concrete (Min cement content 380 kg/cum) including providing, laying and fixing HYSD reinforcement of dia. 8 mm and spacing max 200 mm and setting in position over 50 mm thick sand layer etc complete as directed by Engineer.</t>
  </si>
  <si>
    <t>13.4.7</t>
  </si>
  <si>
    <t>Slope retention work with Coir Mat Grassing</t>
  </si>
  <si>
    <t>Providing and laying of coir mat as per manufacturer's specifications,  watering and maintenance of the grass lawn for 6 months till the grass forms a thick lawn free from weeds and fit for mowing including (Including weedicides, supply &amp; making of sand if required)</t>
  </si>
  <si>
    <t>Total for Landscape Works : Hardscape</t>
  </si>
  <si>
    <t>Total Amount : Landscaping Works</t>
  </si>
  <si>
    <t>12.2.1</t>
  </si>
  <si>
    <t>12.2.2</t>
  </si>
  <si>
    <t>Extra for compaction of earth work in embankment under optimum moisture conditions to give at least 95% of the maximum dry density (proctor density). - for Paver blocks</t>
  </si>
  <si>
    <t>Compressor and accessories</t>
  </si>
  <si>
    <t>Piping</t>
  </si>
  <si>
    <t>Electrical Panel for two nos  170 CFM Compressor</t>
  </si>
  <si>
    <t>6.1.1</t>
  </si>
  <si>
    <t>Supply, installation,  testing   and commissioning  of  Lubricated Air-cooled Screw Compressor inbuilt with drier and oil injected of 170 CFM (FAD) capacity complete with motor, instrumentation &amp; controls and all the accessories includinf union , reducer for piping connection to compressor</t>
  </si>
  <si>
    <t>6.1.2</t>
  </si>
  <si>
    <t>Air receiver  complete with all the accessories  as per specifications mentioned below and as per IS 2825 and MOC as per IS 2002 Gr .2 , 2 M³ (2KL) Nominal Volume Air Receiver, Suitable for working pressure of 8.5 bar, complete with welded supporting stand. Inspection door with cover , in/out flanged connection , Also anti corrosion Epoxy protective coating (blue color ) for out side also epoxy anti corrosion protective coating (white color) in side the receiver.Air reciver shall be with two nos of Pressure relief valves, dratin trap assembly and one nos of presssure gauge with isolation valve.The design and functional requirements of pressure
relief valves shall conform to ISO 4126-1.Safety relief valve(s) for working pressure of 8.5kg(g)</t>
  </si>
  <si>
    <t>6.1.3</t>
  </si>
  <si>
    <t>Particulate filter of 170 CFM capacity to remove liquid particles  down to  0.1 micron</t>
  </si>
  <si>
    <t>6.1.4</t>
  </si>
  <si>
    <t xml:space="preserve">Oil filter of 170 CFM capacity to remove liquid particles  down to 0.01 PPM </t>
  </si>
  <si>
    <t>Total for Compressor and accessories</t>
  </si>
  <si>
    <t>6.2.1</t>
  </si>
  <si>
    <t>Supply &amp; installation GI pipes comply to IS: 1239 (Class HVY upto 150 NB)  &amp;  IS: 3589 Gr 410 for 200NB &amp; Above (6 mm thick)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 The work shall
include all necessary pipe fittings.</t>
  </si>
  <si>
    <t xml:space="preserve">Above ground shall be painted with anti corrision epoxy coating with colour as specified, including necessary flanged joints, bends, tees .After erection the entire piping system shall be hydro tested at 10.5 kg./sq.cm (g) pressure. Cost should be inclusive of all supports/clamps/brackets, anchor fastner etc as required  </t>
  </si>
  <si>
    <t>6.2.1.1</t>
  </si>
  <si>
    <t>6.2.1.2</t>
  </si>
  <si>
    <t>6.2.1.3</t>
  </si>
  <si>
    <t>6.2.1.4</t>
  </si>
  <si>
    <t>6.2.2</t>
  </si>
  <si>
    <t>Underground pipes shall be laid 1 m below ground level and wrapped and coated as per IS: 10221.On completion of wrapping and coating  with 4 mm thick (1 coat) entire piping system shall be hydro tested atat 1.5 times the working presure for 2 hours.</t>
  </si>
  <si>
    <t>6.2.2.1</t>
  </si>
  <si>
    <t>6.2.3</t>
  </si>
  <si>
    <t>Providing, laying, jointing and testing socketed and spigotted RCC pipes (NP2 class) conforming to IS:458 jointed with cement mortar &amp; laid to correct levels below ground up to required depth including excavation in all kind of soil dewatering, refilling, watering ramming and removing the surplus excavated material and making good the same complete as required.</t>
  </si>
  <si>
    <t>Total for Piping</t>
  </si>
  <si>
    <t>VALVES</t>
  </si>
  <si>
    <t>6.3.1</t>
  </si>
  <si>
    <t xml:space="preserve">Supply &amp; installation Ball valve suitable for working pressure of 8.5 bar confirm to EN 1012 and BALL VALVE,ASTM A216 Gr. WCB, SS304, BODY SEAT RPTFE, 150#, RF, Sizes( ≥ 50NB) shall be flanged. Ends shall be drilled to ANSI B16.5. valve, in smaller sizes (&lt;50NB), shall be  with screwed ends </t>
  </si>
  <si>
    <t>6.3.1.1</t>
  </si>
  <si>
    <t>6.3.1.2</t>
  </si>
  <si>
    <t>6.3.1.3</t>
  </si>
  <si>
    <t>6.3.1.4</t>
  </si>
  <si>
    <t>6.3.2</t>
  </si>
  <si>
    <t>Automatic drain Trap assembly inclusive of two nos ball valves, one no of stariner and trap with balance line as shown in the Layout drawing</t>
  </si>
  <si>
    <t>6.3.3</t>
  </si>
  <si>
    <t>Supply &amp;  installation cast iron double flanged with cast iron body and gunmetal internal parts conforming to IS : 5312. horizontal / vertical Non  return valve including   rubber   gasket, union, etc. complete as required.</t>
  </si>
  <si>
    <t>6.3.3.1</t>
  </si>
  <si>
    <t>6.4.1</t>
  </si>
  <si>
    <t>Provide pressure gauges, conforming to the requirements of IS-3624:1987, All gauges shall be provided with snubbers. Gauges shall have 100mm diameter dial, white coated with black figures and graduations. Shutoff cock shall be provided between gauge and piping to permit gauge removal while system is under pressure</t>
  </si>
  <si>
    <t>6.4.2</t>
  </si>
  <si>
    <t>Supply &amp; installation of Pressure transmitter of aluminium casing (epoxy coated), and 316 SS element and accuracy of +/-0.01% of span, including accessories , indication with lcd display.</t>
  </si>
  <si>
    <t>6.5.1</t>
  </si>
  <si>
    <t>Supply, Installation, testing and commissining of 415V TPN Floor Mounted DB complete with tinned 400A copper busbarfor 3phases and neutral, with voltmeter, ammeter, selector switches, indication lamps, CTs etc complete, channel hinged cover at frontside detachable gland plate interconnections with painting, powder coated etc. mounted on painted , powder coated M.S. angle frame in surface fixed manner including supply of painted M.S. angle frame with necessary hardwares, sundryt materials and accessories for fixing etc as required</t>
  </si>
  <si>
    <t>3.5C X 95 sq.mm AYFY Cable (XLPE)</t>
  </si>
  <si>
    <t>Total for Electrical Panel for two nos 170 CFM Compressor</t>
  </si>
  <si>
    <t>Total for Compressed Air System Works</t>
  </si>
  <si>
    <r>
      <t xml:space="preserve">Providing   and  fixing  in  position  of approved  quality  high pressure rated </t>
    </r>
    <r>
      <rPr>
        <b/>
        <sz val="11"/>
        <rFont val="Times New Roman"/>
        <family val="1"/>
      </rPr>
      <t>Gun Metal Float Valve</t>
    </r>
    <r>
      <rPr>
        <sz val="11"/>
        <rFont val="Times New Roman"/>
        <family val="1"/>
      </rPr>
      <t xml:space="preserve">  with copper  ball  float  and  brass  rods  of required length suitable for  test pressure of not less than 10 Kg/sqcm of the following sizes:r Item including all accessories for satisfactory installation complete</t>
    </r>
  </si>
  <si>
    <t>Plaster</t>
  </si>
  <si>
    <t>Flooring, skirting, Dado</t>
  </si>
  <si>
    <t>Painting</t>
  </si>
  <si>
    <t>False Ceiling, partition, wall lining, etc</t>
  </si>
  <si>
    <t>Doors, Windows, Glazing, cladding, facade</t>
  </si>
  <si>
    <t>Metal works - Railing, Grills, Fabrication, etc</t>
  </si>
  <si>
    <t>Sub Total Amount : Architectural [ Building ] Works</t>
  </si>
  <si>
    <t>Guard House [ Type 01 - 02 Nos ]</t>
  </si>
  <si>
    <t>Boundary wall</t>
  </si>
  <si>
    <t xml:space="preserve">Sub Total Amount : Guard House + B'wall </t>
  </si>
  <si>
    <t>Total : Architectural</t>
  </si>
  <si>
    <t>1.1.1</t>
  </si>
  <si>
    <t>External Wall Plaster</t>
  </si>
  <si>
    <t>18 mm cement plaster in two coats under layer 12 mm thick cement plaster 1:5 (1 cement: 5 coarse sand) and a top layer 6 mm thick cement plaster 1:3 (1 cement : 3 coarse sand) finished rough with sponge.</t>
  </si>
  <si>
    <t>Sq M</t>
  </si>
  <si>
    <t>1.1.2</t>
  </si>
  <si>
    <t>Internal Wall Plaster</t>
  </si>
  <si>
    <t>12 mm cement plaster 1:2 (1 cement : 2 stone dust).</t>
  </si>
  <si>
    <t>1.1.3</t>
  </si>
  <si>
    <t>Cement Putty</t>
  </si>
  <si>
    <t>Providing and applying white cement based putty of average thickness 1 mm, of approved brand and manufacturer, over the plastered wall surface to prepare the surface even and smooth complete.</t>
  </si>
  <si>
    <t>1.1.4</t>
  </si>
  <si>
    <t>Ceiling Wall Plaster</t>
  </si>
  <si>
    <t>6 mm cement plaster of mix :</t>
  </si>
  <si>
    <t>1.2.1</t>
  </si>
  <si>
    <t>Kota stone - Flooring</t>
  </si>
  <si>
    <t>Kota stone slab flooring over 20 mm (average) thick base laid over and jointed with grey cement slurry mixed with pigment to match the shade of the slab, including rubbing and polishing complete with base of cementmortar 1 : 4 (1 cement : 4 coarse sand) :</t>
  </si>
  <si>
    <t>1.2.2</t>
  </si>
  <si>
    <t>Kota stone - Tread / Riser/Skirting/Dado</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</si>
  <si>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</si>
  <si>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1.2.3</t>
  </si>
  <si>
    <t>Concrete Hardened Flooring</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</si>
  <si>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</si>
  <si>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1.2.4</t>
  </si>
  <si>
    <t>Vitrified tile - Flooring</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</si>
  <si>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</si>
  <si>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</si>
  <si>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1.2.5</t>
  </si>
  <si>
    <t xml:space="preserve">Epoxy Grouting </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</si>
  <si>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</si>
  <si>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1.2.6</t>
  </si>
  <si>
    <t>Ceramic tile - Flooring</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</si>
  <si>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including pointing the joints with white cement and matching pigments etc., complete.</t>
  </si>
  <si>
    <t>1.2.7</t>
  </si>
  <si>
    <t>Ceramic tile - Dado</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</si>
  <si>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</si>
  <si>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1.2.8</t>
  </si>
  <si>
    <t>Access / False floor</t>
  </si>
  <si>
    <t>Providing and fixing removable raised/false access flooring with system and its components of approved make for different plenum height with possible height adjustment upto 50 mm, comprising of modular load bearing floor panels supported on G.I. rectangular stinger frame work and G.I. Pedestal etc. all complete, as per the architectural drawings, as specified and as directed by Engineer-in-charge consisting of : a) P roviding at required spacing to form modular framework, pedestals made out of GI tube of thickness minimum 2 mm and 25 mm outer diameter, fully welded on to the G.I. Base plate of size 100mm x 100mm x 3mm at the bottom of the pedestal tube, G.I. pedestal head of size 75mm x 75mm x 3.5 mm welded with GI fully threaded stud 16mm outer diameter with two GI Check nuts screwed on the stud for level adjustment upto 50mm, locking and stabilizing the pedestal head in position at the required level. The pedestals shall be fixed to the subfloor (base) through base plate using epoxy based adhesive of approved make or the machine screw with rawl plug.</t>
  </si>
  <si>
    <t>b) Stringers system in all steel construction hot dipped galvanized of rectangular size 570x20x30x0.80mm thick having holes at both ends for securing the stringers on to the pedestal head using fully threaded screws ensuring maximum lateral stability in all directions, the grid formed by the pedestal and stringer assembly shall receive the floor panel, this system shall provide adequate solid, rigid support for access floor panel, the system shall provide a minimum clear uninterrupted clearance between the bottom of the floor for electrical conduits and wiring etc. all complete as per the architectural drawings, as specified and as directed by the Engineer-incharge.
c) P r oviding and fixing Access Floor panel of  00x600x32 mm medium grade Filled Steel anti static high pressure Lamination of 800H grade (FS800H). Access Floor panel shall be steel welded construction with an enclosed bottom pan with uniform pattern of 64 hemispherical cones. The top and bottom plates of Steel Gauges: top 0.6 mm and bottom 0.7 mm fused spot welded together (minimum 64 welds in each dome and 20 welds along each flange). The panel should be Corroresist epoxy coated for lifetime rust protection and cavity formed by the top and bottom plate is filled with Pyrogrip noncombustible Portland cementitious core mixed with lightweight foaming compound. The access floor shall be factory finished with Anti-static High Pressure laminate with Non Warp technology upto 1mm thickness for superior adhesion and Surface flatness within 0.75mm.The panel is to withstand a Concentrated Load of 363 kgs applied on area 25mm x 25mm without collapse in the centre of the panel which is placed on four steel blocks. The panel will withstand and Uniformly Distributed Load (UDL) minimum 1250 kg/sqm and an impact load of 50kg all complete as per the approved manufacturers specification and as per the direction of Engineer-in-charge. All specification must be printed on the side of the panel to ensure the quality of the product.</t>
  </si>
  <si>
    <t>450 mm Finished Floor Height (FFH).</t>
  </si>
  <si>
    <t>1.2.9</t>
  </si>
  <si>
    <t>Wooden Flooring</t>
  </si>
  <si>
    <t>25 mm wooden planking, tongued and grooved in flooring, including fixing with iron screws complete with :</t>
  </si>
  <si>
    <t>Second class teak wood</t>
  </si>
  <si>
    <t>1.2.10</t>
  </si>
  <si>
    <t>Granite Stone cill Kitchen Platform,fascia,etc. with mortar</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</si>
  <si>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</si>
  <si>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Area of slab over 0.50 sqm</t>
  </si>
  <si>
    <t>1.2.11</t>
  </si>
  <si>
    <t xml:space="preserve">Extra for Sink, Wash basin </t>
  </si>
  <si>
    <t>Extra for providing opening of required size &amp; shape for wash basin/ kitchen sink in kitchen platform, vanity counter and similar location in marble/ Granite/stone work, including necessary holes for pillar taps etc. including moulding, rubbing and polishing of cut edges etc. complete.</t>
  </si>
  <si>
    <t>1.2.12</t>
  </si>
  <si>
    <t>Urinal partition</t>
  </si>
  <si>
    <t>Providing and fixing stone slab with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</si>
  <si>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</si>
  <si>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1.2.13</t>
  </si>
  <si>
    <t>Granite Flooring</t>
  </si>
  <si>
    <t>Same as DSR Item 11.23 using 18 mm thk Granite Stone in place of Marble</t>
  </si>
  <si>
    <t>1.2.14</t>
  </si>
  <si>
    <t>Granite Skirting / Treads / Risers / Dado</t>
  </si>
  <si>
    <t>Same as DSR Item 12.27 using 18 mm thk Granite Stone in place of Marble</t>
  </si>
  <si>
    <t>1.2.15</t>
  </si>
  <si>
    <t>Epoxy Flooring</t>
  </si>
  <si>
    <t>1.2.15.1</t>
  </si>
  <si>
    <t>1.2.15.2</t>
  </si>
  <si>
    <t>ESD Flooring</t>
  </si>
  <si>
    <t>1.2.16</t>
  </si>
  <si>
    <t>VDF Flooring</t>
  </si>
  <si>
    <t>Providing &amp; laying Vaccum Dewatered Floor finish</t>
  </si>
  <si>
    <t>1.3.1</t>
  </si>
  <si>
    <t>OBD</t>
  </si>
  <si>
    <t>Distempering with oil bound washable distemper of approved brand and manufacture to give an even shade :</t>
  </si>
  <si>
    <t>New work (two or more coats) over and including water tinnable priming coat with cement primer</t>
  </si>
  <si>
    <t>1.3.2</t>
  </si>
  <si>
    <t>Premium acrylic emulsion paint</t>
  </si>
  <si>
    <t>Wall painting with premium acrylic emulsion paint of interior grade, having VOC (Volatile Organic Compound ) content less than 50 grams/ litre of approved brand and manufacture, including applying additional coats wherever required to achieve even shade and colour.</t>
  </si>
  <si>
    <t>Two coats</t>
  </si>
  <si>
    <t>1.3.3</t>
  </si>
  <si>
    <t>Synthetic enamel paint, low VOC</t>
  </si>
  <si>
    <t>Painting with synthetic enamel paint, having VOC (Volatile Organic Compound) content less than 150 grams/ litre, of approved brand and manufacture, including applying additional coats wherever required to achieve even shade and colour.</t>
  </si>
  <si>
    <t>1.3.4</t>
  </si>
  <si>
    <t>Weatherproof Exterior Wall Painting</t>
  </si>
  <si>
    <t>Finishing walls with Premium Acrylic Smooth exterior paint with Silicone additives of required shade :</t>
  </si>
  <si>
    <t>New work (Two or more coats applied @ 1.43 ltr/ 10 sqm over and including priming coat of exterior primer applied @ 2.20 kg/ 10 sqm)</t>
  </si>
  <si>
    <t>1.3.5</t>
  </si>
  <si>
    <t>Textured paint</t>
  </si>
  <si>
    <t>Finishing walls with textured exterior paint of required shade :</t>
  </si>
  <si>
    <t>New work (Two or more coats applied @ 3.28 ltr/10 sqm) over and including priming coat of exterior primer applied @ 2.20kg/ 10 sqm</t>
  </si>
  <si>
    <t>1.3.6</t>
  </si>
  <si>
    <t>Cement Paint</t>
  </si>
  <si>
    <t>Finishing walls with water proofing cement paint of required shade :</t>
  </si>
  <si>
    <t>New work (Two or more coats applied @ 3.84 kg/10 sqm)</t>
  </si>
  <si>
    <t>1.3.7</t>
  </si>
  <si>
    <t>Epoxy Paint</t>
  </si>
  <si>
    <t>Finishing with Epoxy paint (two or more coats) at all locations prepared and applied as per manufacturer’s specifications including appropriate priming coat, preparation of surface, etc. complete.</t>
  </si>
  <si>
    <t>On steel work</t>
  </si>
  <si>
    <t>1.4.1</t>
  </si>
  <si>
    <t>12.5 mm gypsum fire resistant board</t>
  </si>
  <si>
    <t>12.5 mm thick tapered edge gypsum fire resistant board conforming to IS: 2095- Part I</t>
  </si>
  <si>
    <t>1.4.2</t>
  </si>
  <si>
    <t>PVC Laminated Gypsum tile False Ceiling</t>
  </si>
  <si>
    <t>12.5 mm thick square edge PVC Laminated Gypsum Tile of size 595x595 mm, made of Gypsum plasterboard, 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</si>
  <si>
    <t>1.4.3</t>
  </si>
  <si>
    <t>Wall Wooden Panelling</t>
  </si>
  <si>
    <t>Providing &amp; Fixing Wooden Panelling on Wall including subframe frame, polishing, staining, cleaning, etc, complete</t>
  </si>
  <si>
    <t>1.4.4</t>
  </si>
  <si>
    <t>Aluminium + Glass Partitions</t>
  </si>
  <si>
    <t>Providing &amp; Fixing Aluminium framed Partition, upto 5.0 M high with 1000 mm high Glazing using 6 mm thk toughened glass, cill 1200 , lintel 2200</t>
  </si>
  <si>
    <t>1.5.1</t>
  </si>
  <si>
    <t>Door Frame</t>
  </si>
  <si>
    <t>Providing wood work in frames of doors, windows, clerestory windows and other frames, wrought framed and fixed in position with hold fast lugs or with dash fasteners of required dia &amp; length ( hold fast lugs or dash fastener shall be paid for separately).</t>
  </si>
  <si>
    <t>1.5.2</t>
  </si>
  <si>
    <t>Door Shutter</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</si>
  <si>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</si>
  <si>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35 mm thick including ISI marked Stainless Steel butt hinges with necessary screws</t>
  </si>
  <si>
    <t>1.5.3</t>
  </si>
  <si>
    <t>FRP door frame</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</si>
  <si>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</si>
  <si>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1.5.4</t>
  </si>
  <si>
    <t xml:space="preserve">F.R.P. flush door shutter </t>
  </si>
  <si>
    <t>30 mm thick Fiberglass Reinforced Plastic (F.R.P.) flush door shutter in different plain and wood finish made with fire retardant grade unsaturated polyester resin, moulded to 3 mm thick FRP laminate all around, with suitable wooden blocks inside at required places for fixing of fittings and polyurethane foam (PUF)/ Polystyrene foam to be used as filler material throughout the hollow panel, casted monolithically with testing parameters of F.R.P. laminate conforming to table - 3 of IS: 14856, complete as per direction of Engineer-in-charge.</t>
  </si>
  <si>
    <t>1.5.5</t>
  </si>
  <si>
    <t>Frameless Glass door</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</si>
  <si>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</si>
  <si>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1.5.6</t>
  </si>
  <si>
    <t>Aluminium door /window/ventilator/pattern</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</si>
  <si>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t>
  </si>
  <si>
    <t>With float glass panes of 5.50 mm thickness</t>
  </si>
  <si>
    <t>With float glass panes of 8 mm thickness</t>
  </si>
  <si>
    <t>1.5.7</t>
  </si>
  <si>
    <t>Structural Glazing</t>
  </si>
  <si>
    <t>Providing, assembling and supplying vision glass panels (IGUs) comprising of hermetically-sealed 6-12- 6 mm insulated glass (double glazed) vision panel units of size and shape as required and specified, comprising of an outer heat strengthened float glass 6mm thick, of approved colour and shade with reflective soft coating on surface # 2 of approved colour and shade, an inner Heat strengthned clear float glass 6mm thick, spacer tube 12mm wide, dessicants, including primary seal and secondary seal (structural silicone sealant) etc. all complete for the required performances, as per the Architectural drawings, as per the approved shop drawings, as specified and as directed by the Engineer-in-Charge. The IGUs shall be assembled in the factory/ workshop of the glass processor. (Payment for fixing of IGU Panels in the curtain glazing is included in cost of item No.26.2) For payment, only the actual area of glass on face # 1 of the glass panels (excluding the areas of the grooves and weather silicone sealant) provided and fixed in position, shall be measured in sqm. (i) Coloured tinted float glass 6mm thick substrate with reflective soft coating on face # 2, + 12mm Airgap + 6mm Heat Strengthened clear Glass of approved make having properties as visible Light transmittance (VLT) of 25 to 35 %, Light reflection internal 10 to 15%, light reflection external 10 to 20 %, shading coefficient (0.25- 0.28) and U value of 3.0 to 3.3 W/m2 degree K etc. The properties of performance glass shall be decided by technical sanctioning authority as per the site requirement.</t>
  </si>
  <si>
    <t>1.5.8</t>
  </si>
  <si>
    <t>Extra for top hung side</t>
  </si>
  <si>
    <t>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Engineerin- Charge.</t>
  </si>
  <si>
    <t>1.5.9</t>
  </si>
  <si>
    <t>Spandreal Glass</t>
  </si>
  <si>
    <t>Providing and supplying Spandrel Glass Panels comprising of 6 mm thick heat strengthened monolithic float glass of approved colour and shade with reflective soft coating on surface # 2 of approved colour and shade so as to match the colour and shade of the IGUs in the vision panels etc. ,all complete for the required performances as specified, as per the Architectural drawings, as per the approved shop drawings, as specified, and as directed by the Engineer- in-Charge. For payment, only the actual area of glass on face # 1 of the glass panels (but excluding the area of grooves and weather silicone sealant) provided and fixed in position, shall be measured in sqm.(Payment for fixing of Spandrel Glass Panels in the curtain glazing is included in cost of relevent Item*). 
(i) Coloured tinted float glass 6mm thick substrate with reflective soft coating on face # 2, having properties as visible Light transmittance (VLT) of 25 to 35%, Light reflection internal 10 to 15%, light reflection external 10 to 20%, shading coefficient (0.25- 0.28) and U value of 3.0 to 3.3 W/m2 degree K etc. The properties of performance glass shall be decided by technical sanctioning authority as per the site requirement.</t>
  </si>
  <si>
    <t>1.5.10</t>
  </si>
  <si>
    <t>Steel Work for truss etc.</t>
  </si>
  <si>
    <t>Steel work in built up tubular ( round, square or rectangular hollow tubes etc.) trusses etc., including cutting, hoisting, fixing in position and applying a priming coat of approved steel primer, including welding and bolted with special shaped washers etc. complete.</t>
  </si>
  <si>
    <t>Hot finished seamless type tubes</t>
  </si>
  <si>
    <t>1.5.11</t>
  </si>
  <si>
    <t>MS rolling Shutters</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</si>
  <si>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t>
  </si>
  <si>
    <t>80x1.25 mm M.S. laths with 1.25 mm thick top cover</t>
  </si>
  <si>
    <t>1.5.12</t>
  </si>
  <si>
    <t>Ball bearing for above</t>
  </si>
  <si>
    <t>Providing and fixing ball bearing for rolling shutters.</t>
  </si>
  <si>
    <t>1.5.13</t>
  </si>
  <si>
    <t>Crank Operation</t>
  </si>
  <si>
    <t>Extra for providing mechanical device chain and crank operation for operating rolling shutters.</t>
  </si>
  <si>
    <t>Exceeding 10.00 sqm and upto 16.80 sqm in the area</t>
  </si>
  <si>
    <t>1.5.14</t>
  </si>
  <si>
    <t>Door Hardware</t>
  </si>
  <si>
    <t>Providing &amp; Installing Door Hardware for Flush Doors</t>
  </si>
  <si>
    <t>1.5.15</t>
  </si>
  <si>
    <t>Providing &amp; Installing Door Hardware for FRP Doors</t>
  </si>
  <si>
    <t>1.5.16</t>
  </si>
  <si>
    <t>Metal Fire Doors 2hr rating includign all accessories</t>
  </si>
  <si>
    <t>Providing &amp; Fixing  2 hr fire rated metal door with fire retardant infill panel, vision glass 300 x 450 mm, fire rated hardware &amp; accessories, etc ,complete.</t>
  </si>
  <si>
    <t>1.5.17</t>
  </si>
  <si>
    <t>Fiber cement board cladding</t>
  </si>
  <si>
    <t>Same as DSR Item 26.7 using 8 mm thk Cement Fiber Board in place of ACP</t>
  </si>
  <si>
    <t>1.5.18</t>
  </si>
  <si>
    <t>Polycarbonate sheet Roofing</t>
  </si>
  <si>
    <t>Providing &amp; Fixing 10 mm thk double wall polycarbonate sheet skylight roof, includign necessary framework using square hollow MS sections, required welding, fixing arrangement, epoxy primer, enamel paint, etc, complete.</t>
  </si>
  <si>
    <t>1.5.19</t>
  </si>
  <si>
    <t>GRC Jalli</t>
  </si>
  <si>
    <t>Providing &amp; Fixing Glas Reinforced Jalli works cast in custom designed moulds as per design detail</t>
  </si>
  <si>
    <t>1.6.1</t>
  </si>
  <si>
    <t>SS Railing</t>
  </si>
  <si>
    <t>Providing and fixing stainless steel ( Grade 304) railing made of Hollow tubes, channels, plates etc., including welding, grinding, buffing, polishing and making curvature (wherever required) and fitting the same with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</si>
  <si>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1.6.2</t>
  </si>
  <si>
    <t>GI tubes</t>
  </si>
  <si>
    <t>Providing and fixing hand rail of approved size by welding etc. to steel ladder railing, balcony railing, staircase railing and similar works, including applying priming coat of approved steel primer.</t>
  </si>
  <si>
    <t>G.I. pipes</t>
  </si>
  <si>
    <t>1.6.3</t>
  </si>
  <si>
    <t>MS works for Gater, ladders, etc</t>
  </si>
  <si>
    <t>Steel work welded in built up sections/ framed work, including cutting, hoisting, fixing in position and applying a priming coat of approved steel primer using structural steel etc. as required.</t>
  </si>
  <si>
    <t>In gratings, frames, guard bar, ladder, railings, brackets, gates
and similar works</t>
  </si>
  <si>
    <t>1.6.4</t>
  </si>
  <si>
    <t>RCC Grills</t>
  </si>
  <si>
    <t>Providing precast cement concrete Jali 1:2:4 (1 cement : 2 coarse sand: 4 graded stone aggregate 6 mm nominal size), reinforced with 1.6 mm dia mild steel wire, including centering and shuttering, roughening cleaning, fixing and finishing in cement mortar 1:3 (1 cement: 3 fine sand) etc. complete, excluding plastering of the jambs, sills and soffits.</t>
  </si>
  <si>
    <t>40 mm thick</t>
  </si>
  <si>
    <t>1.6.5</t>
  </si>
  <si>
    <t>Insulated sandwich panels PEB skeleton</t>
  </si>
  <si>
    <t>Providing &amp; Fixing Insulated Metal sandwich panels in wall cladding &amp; roofing, includign al lflashings, covers, gutters, rain water covers, openings, canopies, 20 % polycarbonate matching profile skylight roof panels, standing seam sheet interlocking, etc complete.etc</t>
  </si>
  <si>
    <t>Boundary Wall &amp; Guard House</t>
  </si>
  <si>
    <t>1.7.1</t>
  </si>
  <si>
    <t>1.7.2</t>
  </si>
  <si>
    <t>1.7.3</t>
  </si>
  <si>
    <t>1.7.4</t>
  </si>
  <si>
    <t>1.7.5</t>
  </si>
  <si>
    <t>1.7.6</t>
  </si>
  <si>
    <t>1.7.7</t>
  </si>
  <si>
    <t>1.7.8</t>
  </si>
  <si>
    <t>1.7.9</t>
  </si>
  <si>
    <t>1.7.10</t>
  </si>
  <si>
    <t>1.7.11</t>
  </si>
  <si>
    <t>1.7.11a</t>
  </si>
  <si>
    <t>1.7.12</t>
  </si>
  <si>
    <t>1.7.13</t>
  </si>
  <si>
    <t>1.7.13.1</t>
  </si>
  <si>
    <t>1.7.13.2</t>
  </si>
  <si>
    <t>1.7.13.3</t>
  </si>
  <si>
    <t>1.7.13.4</t>
  </si>
  <si>
    <t>1.7.13.5</t>
  </si>
  <si>
    <t>1.7.13.6</t>
  </si>
  <si>
    <t>1.7.14</t>
  </si>
  <si>
    <t>1.7.14.1</t>
  </si>
  <si>
    <t>1.7.14.2</t>
  </si>
  <si>
    <t>1.7.14.3</t>
  </si>
  <si>
    <t>1.7.14.4</t>
  </si>
  <si>
    <t>1.7.14.5</t>
  </si>
  <si>
    <t>1.7.14.6</t>
  </si>
  <si>
    <t>1.7.14.7</t>
  </si>
  <si>
    <t>1.7.15</t>
  </si>
  <si>
    <t>1.7.15.1</t>
  </si>
  <si>
    <t>MS works for Gate, ladders, etc</t>
  </si>
  <si>
    <t>B'wall &amp; Guard House</t>
  </si>
  <si>
    <t>1.8.1</t>
  </si>
  <si>
    <t>1.8.2</t>
  </si>
  <si>
    <t>Sub Total Amount : Architectural [ Guard House + B'wall ] Works</t>
  </si>
  <si>
    <t>Total Amount : Architectural Works</t>
  </si>
  <si>
    <t>22HP</t>
  </si>
  <si>
    <t>21HP</t>
  </si>
  <si>
    <t>18 HP</t>
  </si>
  <si>
    <t>12HP</t>
  </si>
  <si>
    <t>5.3.4.1</t>
  </si>
  <si>
    <t>5.3.5</t>
  </si>
  <si>
    <t>5.3.5.1</t>
  </si>
  <si>
    <t>5.3.5.2</t>
  </si>
  <si>
    <t>5.3.6.3</t>
  </si>
  <si>
    <t>5.3.6.4</t>
  </si>
  <si>
    <t>5.3.9.1</t>
  </si>
  <si>
    <t>5.3.9.2</t>
  </si>
  <si>
    <t>5.3.12.1</t>
  </si>
  <si>
    <t>5.3.12.2</t>
  </si>
  <si>
    <t>5.3.14.0</t>
  </si>
  <si>
    <t>5.3.16.1</t>
  </si>
  <si>
    <t>5.3.16.2</t>
  </si>
  <si>
    <r>
      <t xml:space="preserve">Supply, installation, testing and commissoning, of duct mounted </t>
    </r>
    <r>
      <rPr>
        <b/>
        <sz val="11"/>
        <color indexed="8"/>
        <rFont val="Times New Roman"/>
        <family val="1"/>
      </rPr>
      <t xml:space="preserve">Cabinet type </t>
    </r>
    <r>
      <rPr>
        <b/>
        <sz val="11"/>
        <rFont val="Times New Roman"/>
        <family val="1"/>
      </rPr>
      <t>inline fans</t>
    </r>
    <r>
      <rPr>
        <sz val="11"/>
        <rFont val="Times New Roman"/>
        <family val="1"/>
      </rPr>
      <t xml:space="preserve"> complete with direct driven centrifugal fan, TEFC squirrel cage induction motor, with efficiency class EFF-1 or IE-3, whichever is higher, direct drive arrangement, heavy gauge sheet metal casing, rubber isolator mounts, stater panel, and other accessories. Inline fans shall be of following capacities.</t>
    </r>
  </si>
  <si>
    <r>
      <t xml:space="preserve">Providing &amp; fixing </t>
    </r>
    <r>
      <rPr>
        <b/>
        <sz val="11"/>
        <rFont val="Times New Roman"/>
        <family val="1"/>
      </rPr>
      <t>Auto Air vent</t>
    </r>
    <r>
      <rPr>
        <sz val="11"/>
        <rFont val="Times New Roman"/>
        <family val="1"/>
      </rPr>
      <t xml:space="preserve"> for cold water supply risers, suitable for pressure not less than 15 Kg/Sq.cm. including all accessories for satisfactory installation</t>
    </r>
  </si>
  <si>
    <t>2.6.4</t>
  </si>
  <si>
    <t>Providing and laying integral cement based treatment for water proofing on horizontal surface at all depth below ground level for under ground structures as directed by Engineer-in-Charge and consisting of : i) Ist layer of 22 mm to 25 mm thick approved and specified rough stone slab over a 25 mm thick base of cement mortar 1:3 (1 cement : 3 coarse sand) mixed with water proofing compound conforming to IS:2645 in the recommended proportion over the leveling course (leveling course to be paid separately).
Joints sealed and grouted with cement slurry mixed with water proofing compound. ii) 2nd layer of 25 mm thick cement mortar 1:3 (1 cement: 3 coarse sand) mixed with water proofing compound in recommended proportions. iii) Finishing top with stone aggregate of 10 mm to 12 mm nominal size spreading @ 8 cudm/sqm horoughly embedded in the 2nd layer.</t>
  </si>
  <si>
    <t>2.6.4.1</t>
  </si>
  <si>
    <t>Using rough kota stone.</t>
  </si>
  <si>
    <t>2.6.5</t>
  </si>
  <si>
    <t>Providing and laying integral cement based treatment for water proofing on the vertical surface by fixing specified stone slab 22 mm to 25 mm thick with cement slurry mixed with water proofing compound conforming to IS:2645 in recommended proportions with a gap of 20 mm (minimum) between stone slabs and the receiving surfaces and filling the gaps with neat cement slurry mixed with water proofing compound and finishing the exterior of stone slab with cement mortar 1:3 (1 cement : 3 coarse sand) 20 mm thick with neat cement punning mixed with water proofing compound in recommended proportion complete at all levels and as directed by Engineer-in-charge.</t>
  </si>
  <si>
    <t>2.6.5.1</t>
  </si>
  <si>
    <t>2.6.6</t>
  </si>
  <si>
    <t>Providing and Placing in position suitable PVC water stops conforming to IS:12200 for construction/ expansion joints between two RCC members and fixed to the reinforcement with binding wire before pouring concrete etc. Complete.</t>
  </si>
  <si>
    <t>2.6.6.1</t>
  </si>
  <si>
    <t>Serrated with central bulb (225mm wide, 8-11mm thick).</t>
  </si>
  <si>
    <t>7.4.1.37</t>
  </si>
  <si>
    <t>Welding LT Panel</t>
  </si>
  <si>
    <r>
      <t xml:space="preserve"> Providing and fixing white vitreous china pedestal type water closet (European type) with seat and lid, 10 litre low level white vitreous china flushing cistern &amp; C.P. flush bend with fittings &amp; C.l.brackets, 40 mm flush bend, overflow arrangement with specials of standard make and mosquito proof coupling of approved municipal design complete, including painting of fittings and brackets, cutting and making good the walls and floors wherever required: 
Make- (Jaquar CNS-WHT-355SN,WHC-WHT-184 or Hindware 20044,  or Polytuf  5002or equivalent)</t>
    </r>
    <r>
      <rPr>
        <b/>
        <sz val="11"/>
        <rFont val="Times New Roman"/>
        <family val="1"/>
      </rPr>
      <t xml:space="preserve">
</t>
    </r>
  </si>
  <si>
    <t xml:space="preserve"> W.C. pan with ISI marked white solid plastic seat and lid 
Polytuf 5006 or equivalent</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</si>
  <si>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and cistern fittings, nuts, bolts and gasket etc complete. Make:-  Hindustan/ Hindware 20006 white or Polytuf5009 or equivalent</t>
  </si>
  <si>
    <t>Providing and fixing wash basin with C.I. brackets, 15 mm C.P. brass pillar taps,32 mm C.P. brass waste of standard pattern, including painting of fittings and brackets, cutting and making good the walls wherever require: 
Make- Hindware10004 or 10098 or equivalent</t>
  </si>
  <si>
    <t xml:space="preserve"> White Vitreous China Wash basin size 630x450 mm with a single 15 mm C.P. brass pillar tap. 
Make Hindware F100001 or Polytuf 1001 or equivalent</t>
  </si>
  <si>
    <t>Providing and fixing of Oval Wash Basin Under Counter self Rimming Basin Round Starlet( 49 Dia) including all fittings and accessories complete 
Make Hindware 10052 or equivalent</t>
  </si>
  <si>
    <t>Providing and fixing of 15 mm C.P brass/ PTMT pillar tap including all fittings and accessories complete 
Make Hindware F100001 or Polytuf 1001 or equivalent</t>
  </si>
  <si>
    <t xml:space="preserve"> Providing and fixing white vitreous china flat back or wall corner type lipped front urinal basin of 430x260x350 mm or 340x410x265 mm sizes respectively.
Hindware White 60005 or 60001 or equivalent</t>
  </si>
  <si>
    <t>Providing and fixing PTMT urinal cock of approved quality and colour.
Make Polytuff Code 1023  or equivalent</t>
  </si>
  <si>
    <t>3.1.6.1</t>
  </si>
  <si>
    <t>Bottle trap 31 mm single piece moulded with height of 270 mm, effective length of tail pipe 260 mm from the centre of the waste coupling, 77 mm breadth with 25 mm minimum water seal, weighing not less than 260 gms  
Make :- Polytuf 1059/1060 or equivalent</t>
  </si>
  <si>
    <t>3.1.7.2</t>
  </si>
  <si>
    <t>Bottle trap 38 mm single piece moulded with height of 270 mm, effective length of tail pipe 260 mm from the centre of the waste coupling, 77 mm breadth with 25 mm minimum water seal, weighing not less than 263 gms
Make Polytuf 1061/1061A or equivalent</t>
  </si>
  <si>
    <t>Providing and Fixing 15 mm dia. two way PTMT or CP brass bib cock with wall flange and ceramic disc cartridge complete , including cutting and making good the walls  wherever required, making all necessary connections etc. All complete as per directions of the Engineer-in-charge.
Make :- Hindware or Polytuf 1064 or equivalent</t>
  </si>
  <si>
    <r>
      <t>Supplying, Installing, Testing and Commissioning Health Faucet with 1200 mm Long CP Braided Hoses including connectors, adapters, GI nuts, bolts, washers, check nuts,C.P. brass two in one bib tap including necessary sleeve flanges, cock , angle valves and all other fittings/ accessories required for satisfactory installation complete. 
Make Hindware F160013 or Polytuf 3008 or equivalent</t>
    </r>
    <r>
      <rPr>
        <b/>
        <sz val="11"/>
        <rFont val="Times New Roman"/>
        <family val="1"/>
      </rPr>
      <t xml:space="preserve">
</t>
    </r>
  </si>
  <si>
    <t>Providing and fixing C.P. brass angle valve for basin mixer and geyser points of approved quality conforming to IS:8931
Make Hindware F850030 or Polytuf 1009</t>
  </si>
  <si>
    <t>3.1.10.1</t>
  </si>
  <si>
    <t>Providing and fixing  PVC Flexible Pipe connector with check nut and washer rubber ring for wash basin and sink and EWC cistern connection.
Make Polyuf 4027 or equivalent</t>
  </si>
  <si>
    <t>Providing and fixing PTMT liquid soap container 109 mm wide, 125 mm high and 112 mm distance from wall of standard shape with bracket of the same materials with snap fittings of approved quality and colour, weighing not less than 105 gms
Make Polytuf 3005 or equivalent</t>
  </si>
  <si>
    <t xml:space="preserve"> Providing and fixing toilet paper holder 
Make Goonj Diamond Toilet Paper Holder, GA-736 or Hindware F880009 or equivalent</t>
  </si>
  <si>
    <t>3.1.13.1</t>
  </si>
  <si>
    <t xml:space="preserve">Providing &amp; fixing of C.P. brass twin coat hook.inclusive of all fittings for installation as complete
</t>
  </si>
  <si>
    <t xml:space="preserve"> Providing and fixing PTMT towel rail complete with brackets fixed to wooden cleats with CP brass screws with concealed fitting arrangement of approved quality and colour.
</t>
  </si>
  <si>
    <t>3.1.15.1</t>
  </si>
  <si>
    <t>450 mm long towel rail with total length of 495 mm, 78 mm wide and effective height of 88 mm, weighing not less than 170 gms
Make Polytuf 3003 or equivalent</t>
  </si>
  <si>
    <t>Supplying and fixing of 110mm dia straight type syphon uPVC WC pan connecter with neoprene rubber ring and necessary accessories etc., complete</t>
  </si>
  <si>
    <t>Supply, erection &amp; Commissioning in place of,Storage type WATER COOLER,with Purifier  Capacity :120 Litres per hour inclusive of all fittings for installation as complete All complete as per directions of the Engineer-in-charge.</t>
  </si>
  <si>
    <t>Providng and fixing of RO Unit inclusive of all fittings for installation as complete All complete as per directions of the Engineer-in-charge.</t>
  </si>
  <si>
    <t>Providing and fixing Stainless Steel A ISI 304 (18/8) kitchen sink as per IS 13983 with C.I. brackets and stainless steel plug 40 mm, including painting of fittings and brackets, cutting and making good the walls wherever required: 
Make:- Nirali elegance or Apollo AS28, AS5  or equivalent</t>
  </si>
  <si>
    <t>3.1.19.1</t>
  </si>
  <si>
    <t>3.1.19.2</t>
  </si>
  <si>
    <t>3.1.19.3</t>
  </si>
  <si>
    <t>3.1.19.4</t>
  </si>
  <si>
    <t>Providing and fixing PTMT towel ring trapezoidal shape 215 mm long, 200 mm wide with minimum distances of 37 mm from wall face with concealed fittings arrangement of approved quality and colour, weighing not less than 88 gms.
Make :- Polytuff 3004 or equivalent</t>
  </si>
  <si>
    <t xml:space="preserve"> Providing and fixing PTMT Soap Dish Holder having length of 138 mm, breadth 102 mm, height of 75 mm with concealed fitting arrangements, weighing not less than 106 gms.
Make:- Polytuff 3005 or equivalent</t>
  </si>
  <si>
    <t>Supplying, fixing  SS 20mm dia 1000 - 1200 mm long straight grab bar with flanges, fixed with SS screws complete for handicap toilet inclusive of all fittings for installation as complete
Make:- Hindware F880005 or equivalent</t>
  </si>
  <si>
    <t xml:space="preserve">Providing and fixing of 15 mm dia wall mounted sink cock with mixer swivel spout inclusive of all fittings for installation as complete
Make -Hindware F100023QT or or approved make list </t>
  </si>
  <si>
    <t>Providing and fixing of 15 mm dia wall mounted sink cock with  swivel spout inclusive of all fittings for installation as complete All complete as per directions of the Engineer-in-charge. 
Make :- Hindware F100024 or equivalent</t>
  </si>
  <si>
    <t xml:space="preserve"> Providing and fixing PTMT Waste Coupling for wash basin and sink, of approved quality and colour 
Make : Polytuff 1003 or equivalent</t>
  </si>
  <si>
    <t>3.1.25.1</t>
  </si>
  <si>
    <t>Supplying, installing, testing and commissioning of CP single lever mixer unit comprising of shower arm , exposed kit, diverter, spout,  complete with necessary wall flanges, etc., complete All complete as per directions of the Engineer-in-charge.
(Make :- Hindware Water Mixer F210012CP or Hindware F200028CP or Polytuff 1057A or equivalent)</t>
  </si>
  <si>
    <t>Providing and fixing C.P. brass shower rose with 15 or 20 mm inlet inclusive of all fittings for installation as complete: 
Make Polytuff Code 1067A or equivalent.</t>
  </si>
  <si>
    <t>3.1.27.1</t>
  </si>
  <si>
    <t>Providing and fixing of Instant Electric Geyser 3 L inclusive of all fittings for installation as complete. All complete as per directions of the Engineer-in-charge.</t>
  </si>
  <si>
    <t>Providing and fixing of Instant Electric Geyser 10 L for Kitchen inclusive of all fittings for installation as complete. All complete as per directions of the Engineer-in-charge.</t>
  </si>
  <si>
    <t xml:space="preserve"> Providing and fixing PTMT 15 mm Urinal spreader size 95x69x100 mm with 1/2" BSP thread and shapes, weighing not less than 60 gms.
Make Polytuf 1058 or equivalent</t>
  </si>
  <si>
    <t>White Vitreous china Orissa pattern W.C. pan of size 580x440 mm with integral type foot rests 
Make Hindware 20070 or equivalent</t>
  </si>
  <si>
    <r>
      <t xml:space="preserve">Providing,  fixing , testing and commissioning  Digital </t>
    </r>
    <r>
      <rPr>
        <b/>
        <sz val="11"/>
        <rFont val="Times New Roman"/>
        <family val="1"/>
      </rPr>
      <t xml:space="preserve">Water  Meter </t>
    </r>
    <r>
      <rPr>
        <sz val="11"/>
        <rFont val="Times New Roman"/>
        <family val="1"/>
      </rPr>
      <t xml:space="preserve"> with all necessary fitting such as  communication cable ,threaded pieces, unions  pressure gauge, isolation cock, flanges piece for future removal,    flanges / unions complete  with  all  necessary testing  charges   and   obtaining  test certificates from  municipal authorities, on following size pipe lines (1 no. strainer  shall be provided at inlet, 2 nos isolation valves at inlet &amp; outlet, 1 no NRV on outlet including concrete meter chamber  with frames &amp; cover / aluminium 22 gauges housing with cover &amp; lock for internal meters.  The meter shall comply to ISO 4064 standard, feasible for class B or Class A installation.Water meter shall communicate with DDC or PLC through open communication protocol such as RS-485, MODBUS, BACnet etc.Item including all accessories for satisfactory installation complete</t>
    </r>
  </si>
  <si>
    <t>Ton</t>
  </si>
</sst>
</file>

<file path=xl/styles.xml><?xml version="1.0" encoding="utf-8"?>
<styleSheet xmlns="http://schemas.openxmlformats.org/spreadsheetml/2006/main">
  <numFmts count="11">
    <numFmt numFmtId="43" formatCode="_(* #,##0.00_);_(* \(#,##0.00\);_(* &quot;-&quot;??_);_(@_)"/>
    <numFmt numFmtId="184" formatCode="_(* #,##0_);_(* \(#,##0\);_(* &quot;-&quot;??_);_(@_)"/>
    <numFmt numFmtId="185" formatCode="0.000"/>
    <numFmt numFmtId="186" formatCode="_ * #,##0_ ;_ * \-#,##0_ ;_ * &quot;-&quot;??_ ;_ @_ "/>
    <numFmt numFmtId="187" formatCode="0.0"/>
    <numFmt numFmtId="188" formatCode="#,##0.0"/>
    <numFmt numFmtId="189" formatCode="#,##0.000"/>
    <numFmt numFmtId="190" formatCode="#,##0.0_);\(#,##0.0\)"/>
    <numFmt numFmtId="191" formatCode="_(* #,##0.00_);_(* \(#,##0.00\);_(* \-??_);_(@_)"/>
    <numFmt numFmtId="192" formatCode="General_)"/>
    <numFmt numFmtId="195" formatCode="0;[Red]0"/>
  </numFmts>
  <fonts count="33">
    <font>
      <sz val="11"/>
      <color theme="1"/>
      <name val="Calibri"/>
      <family val="2"/>
      <scheme val="minor"/>
    </font>
    <font>
      <b/>
      <sz val="18"/>
      <name val="Times New Roman"/>
      <family val="1"/>
    </font>
    <font>
      <b/>
      <sz val="11"/>
      <name val="Times New Roman"/>
      <family val="1"/>
    </font>
    <font>
      <sz val="11"/>
      <name val="Times New Roman"/>
      <family val="1"/>
    </font>
    <font>
      <b/>
      <u/>
      <sz val="11"/>
      <name val="Times New Roman"/>
      <family val="1"/>
    </font>
    <font>
      <b/>
      <u val="singleAccounting"/>
      <sz val="11"/>
      <name val="Times New Roman"/>
      <family val="1"/>
    </font>
    <font>
      <sz val="10"/>
      <name val="Arial"/>
      <family val="2"/>
    </font>
    <font>
      <sz val="10"/>
      <name val="MS Sans Serif"/>
      <family val="2"/>
    </font>
    <font>
      <vertAlign val="superscript"/>
      <sz val="11"/>
      <name val="Times New Roman"/>
      <family val="1"/>
    </font>
    <font>
      <u/>
      <sz val="11"/>
      <name val="Times New Roman"/>
      <family val="1"/>
    </font>
    <font>
      <i/>
      <sz val="11"/>
      <name val="Times New Roman"/>
      <family val="1"/>
    </font>
    <font>
      <sz val="10"/>
      <name val="Helv"/>
      <charset val="204"/>
    </font>
    <font>
      <b/>
      <sz val="10"/>
      <name val="Bookman Old Style"/>
      <family val="1"/>
    </font>
    <font>
      <b/>
      <i/>
      <sz val="11"/>
      <name val="Times New Roman"/>
      <family val="1"/>
    </font>
    <font>
      <b/>
      <sz val="11"/>
      <color indexed="8"/>
      <name val="Times New Roman"/>
      <family val="1"/>
    </font>
    <font>
      <b/>
      <sz val="14"/>
      <name val="Times New Roman"/>
      <family val="1"/>
    </font>
    <font>
      <i/>
      <sz val="14"/>
      <name val="Times New Roman"/>
      <family val="1"/>
    </font>
    <font>
      <sz val="14"/>
      <name val="Times New Roman"/>
      <family val="1"/>
    </font>
    <font>
      <sz val="10"/>
      <name val="Times New Roman"/>
      <family val="1"/>
    </font>
    <font>
      <b/>
      <sz val="10"/>
      <name val="Times New Roman"/>
      <family val="1"/>
    </font>
    <font>
      <i/>
      <sz val="10"/>
      <name val="Times New Roman"/>
      <family val="1"/>
    </font>
    <font>
      <sz val="12"/>
      <name val="Times New Roman"/>
      <family val="1"/>
    </font>
    <font>
      <u/>
      <sz val="12"/>
      <name val="Times New Roman"/>
      <family val="1"/>
    </font>
    <font>
      <b/>
      <sz val="12"/>
      <name val="Times New Roman"/>
      <family val="1"/>
    </font>
    <font>
      <sz val="11"/>
      <color theme="1"/>
      <name val="Calibri"/>
      <family val="2"/>
      <scheme val="minor"/>
    </font>
    <font>
      <sz val="11"/>
      <color theme="1"/>
      <name val="Calibri"/>
      <family val="2"/>
    </font>
    <font>
      <sz val="11"/>
      <color theme="1"/>
      <name val="Times New Roman"/>
      <family val="1"/>
    </font>
    <font>
      <b/>
      <sz val="11"/>
      <color theme="1"/>
      <name val="Times New Roman"/>
      <family val="1"/>
    </font>
    <font>
      <sz val="14"/>
      <color theme="1"/>
      <name val="Times New Roman"/>
      <family val="1"/>
    </font>
    <font>
      <sz val="11"/>
      <color rgb="FF000000"/>
      <name val="Times New Roman"/>
      <family val="1"/>
    </font>
    <font>
      <sz val="11"/>
      <color rgb="FFFF0000"/>
      <name val="Times New Roman"/>
      <family val="1"/>
    </font>
    <font>
      <b/>
      <sz val="11"/>
      <color rgb="FF000000"/>
      <name val="Times New Roman"/>
      <family val="1"/>
    </font>
    <font>
      <b/>
      <sz val="11"/>
      <color rgb="FF002060"/>
      <name val="Times New Roman"/>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43" fontId="24" fillId="0" borderId="0" applyFont="0" applyFill="0" applyBorder="0" applyAlignment="0" applyProtection="0"/>
    <xf numFmtId="43" fontId="6" fillId="0" borderId="0" applyFont="0" applyFill="0" applyBorder="0" applyAlignment="0" applyProtection="0"/>
    <xf numFmtId="191" fontId="6" fillId="0" borderId="0" applyFill="0" applyBorder="0" applyAlignment="0" applyProtection="0"/>
    <xf numFmtId="43" fontId="24" fillId="0" borderId="0" applyFont="0" applyFill="0" applyBorder="0" applyAlignment="0" applyProtection="0"/>
    <xf numFmtId="0" fontId="6" fillId="0" borderId="0"/>
    <xf numFmtId="0" fontId="6" fillId="0" borderId="0"/>
    <xf numFmtId="0" fontId="24" fillId="0" borderId="0"/>
    <xf numFmtId="0" fontId="25" fillId="0" borderId="0"/>
    <xf numFmtId="0" fontId="24"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cellStyleXfs>
  <cellXfs count="596">
    <xf numFmtId="0" fontId="0" fillId="0" borderId="0" xfId="0"/>
    <xf numFmtId="4" fontId="3" fillId="2" borderId="1" xfId="5" applyNumberFormat="1" applyFont="1" applyFill="1" applyBorder="1" applyAlignment="1" applyProtection="1">
      <alignment horizontal="center" vertical="center" wrapText="1"/>
    </xf>
    <xf numFmtId="4" fontId="2" fillId="2" borderId="2" xfId="5" applyNumberFormat="1" applyFont="1" applyFill="1" applyBorder="1" applyAlignment="1" applyProtection="1">
      <alignment horizontal="justify" vertical="center" wrapText="1"/>
    </xf>
    <xf numFmtId="184" fontId="2" fillId="2" borderId="2" xfId="1" applyNumberFormat="1" applyFont="1" applyFill="1" applyBorder="1" applyAlignment="1" applyProtection="1">
      <alignment horizontal="center" vertical="center" wrapText="1"/>
    </xf>
    <xf numFmtId="4" fontId="2" fillId="2" borderId="2" xfId="5" applyNumberFormat="1" applyFont="1" applyFill="1" applyBorder="1" applyAlignment="1" applyProtection="1">
      <alignment horizontal="center" vertical="center" wrapText="1"/>
    </xf>
    <xf numFmtId="0" fontId="3" fillId="2" borderId="1" xfId="14"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185" fontId="3" fillId="2" borderId="2" xfId="0" applyNumberFormat="1" applyFont="1" applyFill="1" applyBorder="1" applyAlignment="1" applyProtection="1">
      <alignment horizontal="center" vertical="center" wrapText="1"/>
    </xf>
    <xf numFmtId="0" fontId="2" fillId="0" borderId="1" xfId="19" applyFont="1" applyFill="1" applyBorder="1" applyAlignment="1" applyProtection="1">
      <alignment horizontal="center" vertical="center"/>
    </xf>
    <xf numFmtId="0" fontId="2" fillId="0" borderId="2" xfId="19" applyFont="1" applyFill="1" applyBorder="1" applyAlignment="1" applyProtection="1">
      <alignment horizontal="left" vertical="center"/>
    </xf>
    <xf numFmtId="43" fontId="2" fillId="0" borderId="2" xfId="1" applyFont="1" applyFill="1" applyBorder="1" applyAlignment="1" applyProtection="1">
      <alignment horizontal="center" vertical="center"/>
    </xf>
    <xf numFmtId="0" fontId="3" fillId="0" borderId="2" xfId="19" applyFont="1" applyFill="1" applyBorder="1" applyAlignment="1" applyProtection="1">
      <alignment horizontal="center" vertical="center"/>
    </xf>
    <xf numFmtId="43" fontId="3" fillId="0" borderId="2" xfId="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43" fontId="3" fillId="0" borderId="2" xfId="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vertical="center" wrapText="1"/>
    </xf>
    <xf numFmtId="185" fontId="3" fillId="0" borderId="2"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43" fontId="2" fillId="0" borderId="2" xfId="1" applyFont="1" applyFill="1" applyBorder="1" applyAlignment="1" applyProtection="1">
      <alignment horizontal="center" vertical="center" wrapText="1"/>
    </xf>
    <xf numFmtId="186" fontId="2" fillId="0" borderId="2" xfId="1" applyNumberFormat="1" applyFont="1" applyFill="1" applyBorder="1" applyAlignment="1" applyProtection="1">
      <alignment vertical="center" wrapText="1"/>
    </xf>
    <xf numFmtId="0" fontId="3" fillId="0" borderId="1" xfId="14" applyFont="1" applyFill="1" applyBorder="1" applyAlignment="1" applyProtection="1">
      <alignment vertical="center"/>
    </xf>
    <xf numFmtId="0" fontId="3" fillId="0" borderId="1" xfId="14" applyFont="1" applyFill="1" applyBorder="1" applyAlignment="1" applyProtection="1">
      <alignment horizontal="center" vertical="center"/>
    </xf>
    <xf numFmtId="0" fontId="3" fillId="0" borderId="2" xfId="0" applyFont="1" applyFill="1" applyBorder="1" applyAlignment="1" applyProtection="1">
      <alignment vertical="center"/>
    </xf>
    <xf numFmtId="2" fontId="3" fillId="0" borderId="1" xfId="14"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6" fillId="0" borderId="1" xfId="14" applyFont="1" applyFill="1" applyBorder="1" applyAlignment="1" applyProtection="1">
      <alignment horizontal="center" vertical="center"/>
    </xf>
    <xf numFmtId="0" fontId="26" fillId="0" borderId="2" xfId="0" applyFont="1" applyFill="1" applyBorder="1" applyAlignment="1" applyProtection="1">
      <alignment horizontal="left" vertical="center" wrapText="1"/>
    </xf>
    <xf numFmtId="1" fontId="3" fillId="0" borderId="2" xfId="0" applyNumberFormat="1" applyFont="1" applyFill="1" applyBorder="1" applyAlignment="1" applyProtection="1">
      <alignment horizontal="center" vertical="center" wrapText="1"/>
    </xf>
    <xf numFmtId="187" fontId="3" fillId="0" borderId="1" xfId="14" applyNumberFormat="1" applyFont="1" applyFill="1" applyBorder="1" applyAlignment="1" applyProtection="1">
      <alignment horizontal="center" vertical="center"/>
    </xf>
    <xf numFmtId="186" fontId="3" fillId="0" borderId="2" xfId="1" applyNumberFormat="1" applyFont="1" applyFill="1" applyBorder="1" applyAlignment="1" applyProtection="1">
      <alignment horizontal="center" vertical="center" wrapText="1"/>
    </xf>
    <xf numFmtId="0" fontId="2" fillId="0" borderId="1" xfId="14" applyFont="1" applyFill="1" applyBorder="1" applyAlignment="1" applyProtection="1">
      <alignment horizontal="center" vertical="center"/>
    </xf>
    <xf numFmtId="184" fontId="3" fillId="2" borderId="2" xfId="1" applyNumberFormat="1" applyFont="1" applyFill="1" applyBorder="1" applyAlignment="1" applyProtection="1">
      <alignment horizontal="center" vertical="center" wrapText="1"/>
    </xf>
    <xf numFmtId="0" fontId="2" fillId="0" borderId="1" xfId="9" applyFont="1" applyFill="1" applyBorder="1" applyAlignment="1" applyProtection="1">
      <alignment horizontal="center" vertical="center" wrapText="1"/>
    </xf>
    <xf numFmtId="0" fontId="2" fillId="0" borderId="2" xfId="9" applyFont="1" applyFill="1" applyBorder="1" applyAlignment="1" applyProtection="1">
      <alignment horizontal="justify" vertical="center" wrapText="1"/>
    </xf>
    <xf numFmtId="3" fontId="3" fillId="0" borderId="2" xfId="19" applyNumberFormat="1" applyFont="1" applyFill="1" applyBorder="1" applyAlignment="1" applyProtection="1">
      <alignment horizontal="center" vertical="center"/>
    </xf>
    <xf numFmtId="0" fontId="3" fillId="0" borderId="2" xfId="0" applyFont="1" applyFill="1" applyBorder="1" applyAlignment="1" applyProtection="1">
      <alignment horizontal="justify" vertical="center" wrapText="1"/>
    </xf>
    <xf numFmtId="4" fontId="2" fillId="0" borderId="2" xfId="5" applyNumberFormat="1" applyFont="1" applyFill="1" applyBorder="1" applyAlignment="1" applyProtection="1">
      <alignment horizontal="justify" vertical="center" wrapText="1"/>
    </xf>
    <xf numFmtId="4" fontId="2" fillId="0" borderId="2" xfId="5" applyNumberFormat="1" applyFont="1" applyFill="1" applyBorder="1" applyAlignment="1" applyProtection="1">
      <alignment horizontal="center" vertical="center" wrapText="1"/>
    </xf>
    <xf numFmtId="4" fontId="3" fillId="0" borderId="2" xfId="5" applyNumberFormat="1" applyFont="1" applyFill="1" applyBorder="1" applyAlignment="1" applyProtection="1">
      <alignment horizontal="center" vertical="center" wrapText="1"/>
    </xf>
    <xf numFmtId="4" fontId="3" fillId="0" borderId="2" xfId="5" applyNumberFormat="1" applyFont="1" applyFill="1" applyBorder="1" applyAlignment="1" applyProtection="1">
      <alignment horizontal="justify" vertical="center" wrapText="1"/>
    </xf>
    <xf numFmtId="4" fontId="3" fillId="0" borderId="2" xfId="5" applyNumberFormat="1" applyFont="1" applyFill="1" applyBorder="1" applyAlignment="1" applyProtection="1">
      <alignment horizontal="justify" vertical="center"/>
    </xf>
    <xf numFmtId="4" fontId="3" fillId="0" borderId="2" xfId="5"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xf>
    <xf numFmtId="4" fontId="3" fillId="0" borderId="2" xfId="0" applyNumberFormat="1" applyFont="1" applyFill="1" applyBorder="1" applyAlignment="1" applyProtection="1">
      <alignment horizontal="center" vertical="center" wrapText="1"/>
    </xf>
    <xf numFmtId="43" fontId="3" fillId="0" borderId="2" xfId="1" applyFont="1" applyFill="1" applyBorder="1" applyAlignment="1" applyProtection="1">
      <alignment horizontal="right" vertical="center" wrapText="1"/>
    </xf>
    <xf numFmtId="184" fontId="3" fillId="0" borderId="2" xfId="1" applyNumberFormat="1" applyFont="1" applyFill="1" applyBorder="1" applyAlignment="1" applyProtection="1">
      <alignment horizontal="center" vertical="center" wrapText="1"/>
    </xf>
    <xf numFmtId="43" fontId="3" fillId="0" borderId="2" xfId="1" applyFont="1" applyFill="1" applyBorder="1" applyAlignment="1" applyProtection="1">
      <alignment vertical="center"/>
    </xf>
    <xf numFmtId="0" fontId="2" fillId="0" borderId="2" xfId="19" applyFont="1" applyFill="1" applyBorder="1" applyAlignment="1" applyProtection="1">
      <alignment horizontal="left" vertical="center" wrapText="1"/>
    </xf>
    <xf numFmtId="43" fontId="3" fillId="0" borderId="2" xfId="1" applyFont="1" applyFill="1" applyBorder="1" applyAlignment="1" applyProtection="1">
      <alignment vertical="center" wrapText="1"/>
    </xf>
    <xf numFmtId="43" fontId="2" fillId="0" borderId="2" xfId="1" applyFont="1" applyFill="1" applyBorder="1" applyAlignment="1" applyProtection="1">
      <alignment vertical="center" wrapText="1"/>
    </xf>
    <xf numFmtId="0" fontId="2" fillId="0" borderId="1" xfId="19" applyFont="1" applyFill="1" applyBorder="1" applyAlignment="1" applyProtection="1">
      <alignment horizontal="center" vertical="center" wrapText="1"/>
    </xf>
    <xf numFmtId="187" fontId="3" fillId="0" borderId="1" xfId="5" applyNumberFormat="1" applyFont="1" applyFill="1" applyBorder="1" applyAlignment="1" applyProtection="1">
      <alignment horizontal="center" vertical="center" wrapText="1"/>
    </xf>
    <xf numFmtId="0" fontId="2" fillId="0" borderId="2" xfId="5" applyFont="1" applyFill="1" applyBorder="1" applyAlignment="1" applyProtection="1">
      <alignment horizontal="justify" vertical="center" wrapText="1"/>
    </xf>
    <xf numFmtId="0" fontId="3" fillId="0" borderId="2" xfId="5" applyFont="1" applyFill="1" applyBorder="1" applyAlignment="1" applyProtection="1">
      <alignment horizontal="center" vertical="center" wrapText="1"/>
    </xf>
    <xf numFmtId="0" fontId="3" fillId="0" borderId="2" xfId="5" applyFont="1" applyFill="1" applyBorder="1" applyAlignment="1" applyProtection="1">
      <alignment horizontal="justify" vertical="center" wrapText="1"/>
    </xf>
    <xf numFmtId="2" fontId="3" fillId="0" borderId="2" xfId="5" applyNumberFormat="1" applyFont="1" applyFill="1" applyBorder="1" applyAlignment="1" applyProtection="1">
      <alignment horizontal="justify" vertical="center" wrapText="1"/>
    </xf>
    <xf numFmtId="2" fontId="3" fillId="0" borderId="2" xfId="5" applyNumberFormat="1" applyFont="1" applyFill="1" applyBorder="1" applyAlignment="1" applyProtection="1">
      <alignment horizontal="center" vertical="center" wrapText="1"/>
    </xf>
    <xf numFmtId="2" fontId="3" fillId="0" borderId="1" xfId="5" applyNumberFormat="1" applyFont="1" applyFill="1" applyBorder="1" applyAlignment="1" applyProtection="1">
      <alignment horizontal="center" vertical="center" wrapText="1"/>
    </xf>
    <xf numFmtId="184" fontId="2" fillId="0" borderId="2" xfId="1" applyNumberFormat="1" applyFont="1" applyFill="1" applyBorder="1" applyAlignment="1" applyProtection="1">
      <alignment horizontal="center" vertical="center" wrapText="1"/>
    </xf>
    <xf numFmtId="184" fontId="3" fillId="0" borderId="2" xfId="1" applyNumberFormat="1" applyFont="1" applyFill="1" applyBorder="1" applyAlignment="1" applyProtection="1">
      <alignment horizontal="right" vertical="center"/>
    </xf>
    <xf numFmtId="184" fontId="2" fillId="0" borderId="2" xfId="1" applyNumberFormat="1" applyFont="1" applyFill="1" applyBorder="1" applyAlignment="1" applyProtection="1">
      <alignment horizontal="center" vertical="center"/>
    </xf>
    <xf numFmtId="184" fontId="3" fillId="0" borderId="2" xfId="1" applyNumberFormat="1" applyFont="1" applyFill="1" applyBorder="1" applyAlignment="1" applyProtection="1">
      <alignment horizontal="left" vertical="center" wrapText="1"/>
    </xf>
    <xf numFmtId="184" fontId="2" fillId="0" borderId="2" xfId="1" applyNumberFormat="1" applyFont="1" applyFill="1" applyBorder="1" applyAlignment="1" applyProtection="1">
      <alignment horizontal="left" vertical="center" wrapText="1"/>
    </xf>
    <xf numFmtId="184" fontId="3" fillId="0" borderId="2" xfId="1" applyNumberFormat="1" applyFont="1" applyFill="1" applyBorder="1" applyAlignment="1" applyProtection="1">
      <alignment vertical="center" wrapText="1"/>
    </xf>
    <xf numFmtId="4" fontId="18" fillId="0" borderId="2" xfId="5" applyNumberFormat="1" applyFont="1" applyFill="1" applyBorder="1" applyAlignment="1" applyProtection="1">
      <alignment horizontal="center" vertical="center" wrapText="1"/>
    </xf>
    <xf numFmtId="4" fontId="19" fillId="0" borderId="2" xfId="5" applyNumberFormat="1" applyFont="1" applyFill="1" applyBorder="1" applyAlignment="1" applyProtection="1">
      <alignment horizontal="justify" vertical="center" wrapText="1"/>
    </xf>
    <xf numFmtId="4" fontId="19" fillId="0" borderId="2" xfId="5" applyNumberFormat="1" applyFont="1" applyFill="1" applyBorder="1" applyAlignment="1" applyProtection="1">
      <alignment horizontal="center" vertical="center" wrapText="1"/>
    </xf>
    <xf numFmtId="188" fontId="2" fillId="0" borderId="2" xfId="5" applyNumberFormat="1" applyFont="1" applyFill="1" applyBorder="1" applyAlignment="1" applyProtection="1">
      <alignment horizontal="center" vertical="center" wrapText="1"/>
    </xf>
    <xf numFmtId="4" fontId="18" fillId="0" borderId="2" xfId="5" applyNumberFormat="1" applyFont="1" applyFill="1" applyBorder="1" applyAlignment="1" applyProtection="1">
      <alignment horizontal="justify" vertical="center" wrapText="1"/>
    </xf>
    <xf numFmtId="188" fontId="3" fillId="0" borderId="2" xfId="5" applyNumberFormat="1" applyFont="1" applyFill="1" applyBorder="1" applyAlignment="1" applyProtection="1">
      <alignment horizontal="center" vertical="center" wrapText="1"/>
    </xf>
    <xf numFmtId="4" fontId="22" fillId="0" borderId="2" xfId="5" applyNumberFormat="1" applyFont="1" applyFill="1" applyBorder="1" applyAlignment="1" applyProtection="1">
      <alignment horizontal="justify" vertical="center" wrapText="1"/>
    </xf>
    <xf numFmtId="4" fontId="21" fillId="0" borderId="2" xfId="5" applyNumberFormat="1" applyFont="1" applyFill="1" applyBorder="1" applyAlignment="1" applyProtection="1">
      <alignment horizontal="center" vertical="center" wrapText="1"/>
    </xf>
    <xf numFmtId="0" fontId="3" fillId="2" borderId="1" xfId="9" applyFont="1" applyFill="1" applyBorder="1" applyAlignment="1" applyProtection="1">
      <alignment horizontal="center" vertical="center"/>
    </xf>
    <xf numFmtId="0" fontId="3" fillId="2" borderId="2" xfId="9" applyFont="1" applyFill="1" applyBorder="1" applyAlignment="1" applyProtection="1">
      <alignment horizontal="justify" vertical="center" wrapText="1"/>
    </xf>
    <xf numFmtId="0" fontId="2" fillId="2" borderId="3" xfId="0" applyFont="1" applyFill="1" applyBorder="1" applyAlignment="1" applyProtection="1">
      <alignment horizontal="center" vertical="center"/>
    </xf>
    <xf numFmtId="184" fontId="2" fillId="2" borderId="4" xfId="1"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84" fontId="3" fillId="2" borderId="6" xfId="1"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43" fontId="5" fillId="2" borderId="7" xfId="1" applyNumberFormat="1" applyFont="1" applyFill="1" applyBorder="1" applyAlignment="1" applyProtection="1">
      <alignment horizontal="center"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3" fontId="5" fillId="2" borderId="10" xfId="1" applyNumberFormat="1" applyFont="1" applyFill="1" applyBorder="1" applyAlignment="1" applyProtection="1">
      <alignment horizontal="center" vertical="center"/>
    </xf>
    <xf numFmtId="0" fontId="3" fillId="2" borderId="0" xfId="0" applyFont="1" applyFill="1" applyProtection="1"/>
    <xf numFmtId="184" fontId="3" fillId="2" borderId="0" xfId="1" applyNumberFormat="1" applyFont="1" applyFill="1" applyProtection="1"/>
    <xf numFmtId="0" fontId="2" fillId="2" borderId="0" xfId="0" applyFont="1" applyFill="1" applyAlignment="1" applyProtection="1">
      <alignment horizontal="center" vertical="center"/>
    </xf>
    <xf numFmtId="43" fontId="2" fillId="2" borderId="0" xfId="1" applyFont="1" applyFill="1" applyAlignment="1" applyProtection="1">
      <alignment horizontal="center" vertical="center"/>
    </xf>
    <xf numFmtId="184" fontId="2" fillId="2" borderId="0" xfId="1" applyNumberFormat="1" applyFont="1" applyFill="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11" xfId="0" applyFont="1" applyFill="1" applyBorder="1" applyAlignment="1" applyProtection="1">
      <alignment vertical="center" wrapText="1"/>
    </xf>
    <xf numFmtId="43" fontId="2" fillId="2" borderId="11" xfId="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184" fontId="2" fillId="2" borderId="11" xfId="1" applyNumberFormat="1" applyFont="1" applyFill="1" applyBorder="1" applyAlignment="1" applyProtection="1">
      <alignment horizontal="center" vertical="center" wrapText="1"/>
    </xf>
    <xf numFmtId="0" fontId="27" fillId="3" borderId="5" xfId="0" applyFont="1" applyFill="1" applyBorder="1" applyAlignment="1" applyProtection="1">
      <alignment horizontal="center" vertical="center"/>
    </xf>
    <xf numFmtId="0" fontId="27" fillId="3" borderId="12" xfId="0" applyFont="1" applyFill="1" applyBorder="1" applyAlignment="1" applyProtection="1">
      <alignment vertical="center"/>
    </xf>
    <xf numFmtId="43" fontId="27" fillId="3" borderId="12" xfId="1" applyFont="1" applyFill="1" applyBorder="1" applyAlignment="1" applyProtection="1">
      <alignment horizontal="center" vertical="center"/>
    </xf>
    <xf numFmtId="0" fontId="27" fillId="3" borderId="12" xfId="0" applyFont="1" applyFill="1" applyBorder="1" applyAlignment="1" applyProtection="1">
      <alignment horizontal="center" vertical="center"/>
    </xf>
    <xf numFmtId="184" fontId="27" fillId="3" borderId="12" xfId="1" applyNumberFormat="1"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7" fillId="0" borderId="2" xfId="0" applyFont="1" applyFill="1" applyBorder="1" applyAlignment="1" applyProtection="1">
      <alignment vertical="center"/>
    </xf>
    <xf numFmtId="43" fontId="26" fillId="0" borderId="2" xfId="1"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184" fontId="26" fillId="0" borderId="2" xfId="1" applyNumberFormat="1"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27" fillId="0" borderId="2" xfId="0" applyFont="1" applyFill="1" applyBorder="1" applyAlignment="1" applyProtection="1">
      <alignment vertical="center" wrapText="1"/>
    </xf>
    <xf numFmtId="43" fontId="26" fillId="0" borderId="2" xfId="1" applyFont="1" applyFill="1" applyBorder="1" applyAlignment="1" applyProtection="1">
      <alignment horizontal="right" vertical="center" wrapText="1"/>
    </xf>
    <xf numFmtId="0" fontId="27" fillId="0" borderId="2" xfId="0" applyFont="1" applyFill="1" applyBorder="1" applyAlignment="1" applyProtection="1">
      <alignment horizontal="center" vertical="center" wrapText="1"/>
    </xf>
    <xf numFmtId="43" fontId="27" fillId="0" borderId="2" xfId="1" applyFont="1" applyFill="1" applyBorder="1" applyAlignment="1" applyProtection="1">
      <alignment vertical="center" wrapText="1"/>
    </xf>
    <xf numFmtId="0" fontId="26" fillId="0" borderId="2" xfId="0" applyFont="1" applyFill="1" applyBorder="1" applyAlignment="1" applyProtection="1">
      <alignment vertical="center" wrapText="1"/>
    </xf>
    <xf numFmtId="43" fontId="26" fillId="0" borderId="2" xfId="1" applyFont="1" applyFill="1" applyBorder="1" applyAlignment="1" applyProtection="1">
      <alignment horizontal="right" vertical="center"/>
    </xf>
    <xf numFmtId="43" fontId="26" fillId="0" borderId="2" xfId="1" applyFont="1" applyFill="1" applyBorder="1" applyAlignment="1" applyProtection="1">
      <alignment vertical="center"/>
    </xf>
    <xf numFmtId="184" fontId="26" fillId="0" borderId="2" xfId="1" applyNumberFormat="1" applyFont="1" applyFill="1" applyBorder="1" applyAlignment="1" applyProtection="1">
      <alignment horizontal="right" vertical="center"/>
    </xf>
    <xf numFmtId="0" fontId="27" fillId="0" borderId="1" xfId="0" applyFont="1" applyFill="1" applyBorder="1" applyAlignment="1" applyProtection="1">
      <alignment horizontal="center" vertical="center"/>
    </xf>
    <xf numFmtId="2" fontId="27" fillId="0" borderId="1" xfId="0" applyNumberFormat="1" applyFont="1" applyFill="1" applyBorder="1" applyAlignment="1" applyProtection="1">
      <alignment horizontal="center" vertical="center"/>
    </xf>
    <xf numFmtId="0" fontId="26" fillId="0" borderId="1" xfId="0" applyFont="1" applyFill="1" applyBorder="1" applyProtection="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43" fontId="3" fillId="2" borderId="2"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3" fontId="2" fillId="2" borderId="2" xfId="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xf>
    <xf numFmtId="0" fontId="27" fillId="3" borderId="2" xfId="0" applyFont="1" applyFill="1" applyBorder="1" applyAlignment="1" applyProtection="1">
      <alignment vertical="center"/>
    </xf>
    <xf numFmtId="43" fontId="27" fillId="3" borderId="2" xfId="1"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184" fontId="27" fillId="3" borderId="2" xfId="1" applyNumberFormat="1" applyFont="1" applyFill="1" applyBorder="1" applyAlignment="1" applyProtection="1">
      <alignment horizontal="center" vertical="center"/>
    </xf>
    <xf numFmtId="43" fontId="27" fillId="0" borderId="2" xfId="1"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184" fontId="27" fillId="0" borderId="2" xfId="1" applyNumberFormat="1" applyFont="1" applyFill="1" applyBorder="1" applyAlignment="1" applyProtection="1">
      <alignment horizontal="center" vertical="center"/>
    </xf>
    <xf numFmtId="4" fontId="19"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center" vertical="center" wrapText="1"/>
    </xf>
    <xf numFmtId="4" fontId="3" fillId="0" borderId="2" xfId="2" applyNumberFormat="1" applyFont="1" applyFill="1" applyBorder="1" applyAlignment="1" applyProtection="1">
      <alignment horizontal="center" vertical="center" wrapText="1"/>
    </xf>
    <xf numFmtId="0" fontId="28" fillId="3" borderId="0" xfId="0" applyFont="1" applyFill="1" applyProtection="1"/>
    <xf numFmtId="0" fontId="21" fillId="0" borderId="2" xfId="0" applyFont="1" applyFill="1" applyBorder="1" applyAlignment="1" applyProtection="1">
      <alignment horizontal="center" vertical="center"/>
    </xf>
    <xf numFmtId="0" fontId="26" fillId="0" borderId="2" xfId="0" applyFont="1" applyBorder="1" applyAlignment="1" applyProtection="1">
      <alignment horizontal="center" vertical="center"/>
    </xf>
    <xf numFmtId="2" fontId="18" fillId="0" borderId="2" xfId="5" applyNumberFormat="1" applyFont="1" applyFill="1" applyBorder="1" applyAlignment="1" applyProtection="1">
      <alignment horizontal="justify" vertical="center" wrapText="1"/>
    </xf>
    <xf numFmtId="3" fontId="3" fillId="0" borderId="2" xfId="0" applyNumberFormat="1" applyFont="1" applyFill="1" applyBorder="1" applyAlignment="1" applyProtection="1">
      <alignment horizontal="center" vertical="center"/>
    </xf>
    <xf numFmtId="184" fontId="3" fillId="0" borderId="2" xfId="1"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0" fontId="3" fillId="0" borderId="2" xfId="18"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left" vertical="top" wrapText="1"/>
    </xf>
    <xf numFmtId="0" fontId="2"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43" fontId="2" fillId="2" borderId="2" xfId="1"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186" fontId="2" fillId="0" borderId="2" xfId="1" applyNumberFormat="1" applyFont="1" applyFill="1" applyBorder="1" applyAlignment="1" applyProtection="1">
      <alignment horizontal="center" vertical="center"/>
    </xf>
    <xf numFmtId="186" fontId="3" fillId="0" borderId="2" xfId="1" applyNumberFormat="1" applyFont="1" applyFill="1" applyBorder="1" applyAlignment="1" applyProtection="1">
      <alignment vertical="center"/>
    </xf>
    <xf numFmtId="186" fontId="3" fillId="0" borderId="2" xfId="1" applyNumberFormat="1" applyFont="1" applyFill="1" applyBorder="1" applyAlignment="1" applyProtection="1">
      <alignment horizontal="left" vertical="center" wrapText="1"/>
    </xf>
    <xf numFmtId="0" fontId="26" fillId="0" borderId="2" xfId="0" applyFont="1" applyFill="1" applyBorder="1" applyAlignment="1" applyProtection="1">
      <alignment horizontal="center" vertical="center" wrapText="1"/>
    </xf>
    <xf numFmtId="186" fontId="3" fillId="2" borderId="2" xfId="1" applyNumberFormat="1" applyFont="1" applyFill="1" applyBorder="1" applyAlignment="1" applyProtection="1">
      <alignment horizontal="center" vertical="center" wrapText="1"/>
    </xf>
    <xf numFmtId="0" fontId="27" fillId="3" borderId="13" xfId="0" applyFont="1" applyFill="1" applyBorder="1" applyAlignment="1" applyProtection="1">
      <alignment horizontal="center" vertical="center"/>
    </xf>
    <xf numFmtId="0" fontId="27" fillId="3" borderId="14" xfId="0" applyFont="1" applyFill="1" applyBorder="1" applyAlignment="1" applyProtection="1">
      <alignment vertical="center"/>
    </xf>
    <xf numFmtId="43" fontId="27" fillId="3" borderId="14" xfId="1"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184" fontId="27" fillId="3" borderId="14" xfId="1" applyNumberFormat="1" applyFont="1" applyFill="1" applyBorder="1" applyAlignment="1" applyProtection="1">
      <alignment horizontal="center" vertical="center"/>
    </xf>
    <xf numFmtId="187" fontId="2" fillId="4" borderId="2" xfId="13" applyNumberFormat="1" applyFont="1" applyFill="1" applyBorder="1" applyAlignment="1" applyProtection="1">
      <alignment horizontal="center" vertical="top"/>
    </xf>
    <xf numFmtId="0" fontId="27" fillId="4" borderId="2" xfId="13" applyFont="1" applyFill="1" applyBorder="1" applyAlignment="1" applyProtection="1">
      <alignment horizontal="left" vertical="top"/>
    </xf>
    <xf numFmtId="0" fontId="27" fillId="4" borderId="2" xfId="13" applyFont="1" applyFill="1" applyBorder="1" applyAlignment="1" applyProtection="1">
      <alignment horizontal="center" vertical="top"/>
    </xf>
    <xf numFmtId="187" fontId="2" fillId="0" borderId="2" xfId="13" applyNumberFormat="1" applyFont="1" applyFill="1" applyBorder="1" applyAlignment="1" applyProtection="1">
      <alignment horizontal="center" vertical="top" wrapText="1"/>
    </xf>
    <xf numFmtId="2" fontId="27" fillId="0" borderId="2" xfId="13" applyNumberFormat="1" applyFont="1" applyFill="1" applyBorder="1" applyAlignment="1" applyProtection="1">
      <alignment horizontal="justify" vertical="top" wrapText="1"/>
    </xf>
    <xf numFmtId="2" fontId="2" fillId="0" borderId="2" xfId="13" applyNumberFormat="1" applyFont="1" applyFill="1" applyBorder="1" applyAlignment="1" applyProtection="1">
      <alignment horizontal="center" vertical="center" wrapText="1"/>
    </xf>
    <xf numFmtId="0" fontId="27" fillId="0" borderId="2" xfId="13" applyFont="1" applyFill="1" applyBorder="1" applyAlignment="1" applyProtection="1">
      <alignment vertical="top"/>
    </xf>
    <xf numFmtId="0" fontId="27" fillId="0" borderId="2" xfId="13" applyFont="1" applyFill="1" applyBorder="1" applyAlignment="1" applyProtection="1">
      <alignment horizontal="center" vertical="top"/>
    </xf>
    <xf numFmtId="2" fontId="3" fillId="0" borderId="2" xfId="13" applyNumberFormat="1" applyFont="1" applyFill="1" applyBorder="1" applyAlignment="1" applyProtection="1">
      <alignment horizontal="center" vertical="center"/>
    </xf>
    <xf numFmtId="187" fontId="26" fillId="0" borderId="2" xfId="13" applyNumberFormat="1" applyFont="1" applyFill="1" applyBorder="1" applyAlignment="1" applyProtection="1">
      <alignment horizontal="center" vertical="top"/>
    </xf>
    <xf numFmtId="2" fontId="3" fillId="0" borderId="2" xfId="13" applyNumberFormat="1" applyFont="1" applyFill="1" applyBorder="1" applyAlignment="1" applyProtection="1">
      <alignment wrapText="1"/>
    </xf>
    <xf numFmtId="2" fontId="26" fillId="0" borderId="2" xfId="13" applyNumberFormat="1" applyFont="1" applyFill="1" applyBorder="1" applyAlignment="1" applyProtection="1">
      <alignment horizontal="justify" vertical="top" wrapText="1"/>
    </xf>
    <xf numFmtId="0" fontId="3" fillId="0" borderId="2" xfId="0" applyFont="1" applyFill="1" applyBorder="1" applyAlignment="1" applyProtection="1">
      <alignment horizontal="center" vertical="center"/>
    </xf>
    <xf numFmtId="0" fontId="3" fillId="0" borderId="2" xfId="13" applyFont="1" applyFill="1" applyBorder="1" applyAlignment="1" applyProtection="1">
      <alignment horizontal="center" vertical="center"/>
    </xf>
    <xf numFmtId="1" fontId="3" fillId="0" borderId="2" xfId="13" applyNumberFormat="1" applyFont="1" applyFill="1" applyBorder="1" applyAlignment="1" applyProtection="1">
      <alignment horizontal="center" vertical="center" wrapText="1"/>
    </xf>
    <xf numFmtId="187" fontId="3" fillId="0" borderId="2" xfId="13" applyNumberFormat="1" applyFont="1" applyFill="1" applyBorder="1" applyAlignment="1" applyProtection="1">
      <alignment horizontal="center" vertical="distributed" wrapText="1"/>
    </xf>
    <xf numFmtId="0" fontId="4" fillId="0" borderId="2" xfId="13" applyFont="1" applyFill="1" applyBorder="1" applyAlignment="1" applyProtection="1">
      <alignment horizontal="justify" vertical="distributed" wrapText="1"/>
    </xf>
    <xf numFmtId="0" fontId="3" fillId="0" borderId="2" xfId="13" applyFont="1" applyFill="1" applyBorder="1" applyAlignment="1" applyProtection="1">
      <alignment horizontal="justify" vertical="distributed" wrapText="1"/>
    </xf>
    <xf numFmtId="0" fontId="3" fillId="0" borderId="2" xfId="0" applyFont="1" applyFill="1" applyBorder="1" applyAlignment="1" applyProtection="1">
      <alignment horizontal="center"/>
    </xf>
    <xf numFmtId="0" fontId="3" fillId="0" borderId="2" xfId="13" applyFont="1" applyFill="1" applyBorder="1" applyAlignment="1" applyProtection="1">
      <alignment horizontal="left" vertical="distributed" wrapText="1"/>
    </xf>
    <xf numFmtId="0" fontId="3" fillId="0" borderId="2" xfId="13" applyFont="1" applyFill="1" applyBorder="1" applyProtection="1"/>
    <xf numFmtId="0" fontId="2" fillId="0" borderId="2" xfId="13" applyFont="1" applyFill="1" applyBorder="1" applyAlignment="1" applyProtection="1">
      <alignment horizontal="justify" vertical="distributed" wrapText="1"/>
    </xf>
    <xf numFmtId="2" fontId="26" fillId="0" borderId="2" xfId="13" applyNumberFormat="1" applyFont="1" applyFill="1" applyBorder="1" applyAlignment="1" applyProtection="1">
      <alignment horizontal="justify" vertical="top"/>
    </xf>
    <xf numFmtId="1" fontId="3" fillId="0" borderId="2" xfId="13" applyNumberFormat="1" applyFont="1" applyFill="1" applyBorder="1" applyAlignment="1" applyProtection="1">
      <alignment horizontal="center"/>
    </xf>
    <xf numFmtId="2" fontId="3" fillId="0" borderId="2" xfId="13" applyNumberFormat="1" applyFont="1" applyFill="1" applyBorder="1" applyAlignment="1" applyProtection="1">
      <alignment horizontal="center" vertical="center" wrapText="1"/>
    </xf>
    <xf numFmtId="0" fontId="4" fillId="0" borderId="2" xfId="17" applyFont="1" applyFill="1" applyBorder="1" applyAlignment="1" applyProtection="1">
      <alignment vertical="center" wrapText="1"/>
    </xf>
    <xf numFmtId="195" fontId="3" fillId="0" borderId="2" xfId="15" applyNumberFormat="1" applyFont="1" applyFill="1" applyBorder="1" applyAlignment="1" applyProtection="1">
      <alignment horizontal="center" vertical="center"/>
    </xf>
    <xf numFmtId="2" fontId="3" fillId="0" borderId="2" xfId="13" applyNumberFormat="1" applyFont="1" applyFill="1" applyBorder="1" applyAlignment="1" applyProtection="1">
      <alignment horizontal="justify" wrapText="1"/>
    </xf>
    <xf numFmtId="187" fontId="3" fillId="0" borderId="2" xfId="13" applyNumberFormat="1" applyFont="1" applyFill="1" applyBorder="1" applyAlignment="1" applyProtection="1">
      <alignment horizontal="center" vertical="top" wrapText="1"/>
    </xf>
    <xf numFmtId="187" fontId="3" fillId="0" borderId="2" xfId="13" applyNumberFormat="1" applyFont="1" applyFill="1" applyBorder="1" applyAlignment="1" applyProtection="1">
      <alignment horizontal="center" vertical="top"/>
    </xf>
    <xf numFmtId="0" fontId="3" fillId="0" borderId="2" xfId="0" applyFont="1" applyFill="1" applyBorder="1" applyAlignment="1" applyProtection="1">
      <alignment horizontal="justify" vertical="distributed" wrapText="1"/>
    </xf>
    <xf numFmtId="2" fontId="2" fillId="0" borderId="2" xfId="13" applyNumberFormat="1" applyFont="1" applyFill="1" applyBorder="1" applyAlignment="1" applyProtection="1">
      <alignment horizontal="justify" vertical="justify"/>
    </xf>
    <xf numFmtId="2" fontId="27" fillId="0" borderId="2" xfId="13" applyNumberFormat="1" applyFont="1" applyFill="1" applyBorder="1" applyAlignment="1" applyProtection="1">
      <alignment horizontal="center" vertical="top"/>
    </xf>
    <xf numFmtId="0" fontId="26" fillId="0" borderId="2" xfId="13" applyFont="1" applyFill="1" applyBorder="1" applyAlignment="1" applyProtection="1">
      <alignment horizontal="justify" vertical="top" wrapText="1"/>
    </xf>
    <xf numFmtId="187" fontId="26" fillId="0" borderId="2" xfId="13" applyNumberFormat="1" applyFont="1" applyFill="1" applyBorder="1" applyAlignment="1" applyProtection="1">
      <alignment horizontal="center" vertical="top" wrapText="1"/>
    </xf>
    <xf numFmtId="0" fontId="3" fillId="0" borderId="2" xfId="0" applyFont="1" applyFill="1" applyBorder="1" applyAlignment="1" applyProtection="1">
      <alignment horizontal="left" vertical="top"/>
    </xf>
    <xf numFmtId="2" fontId="26" fillId="0" borderId="2" xfId="13" applyNumberFormat="1" applyFont="1" applyFill="1" applyBorder="1" applyAlignment="1" applyProtection="1">
      <alignment horizontal="center" vertical="top" wrapText="1"/>
    </xf>
    <xf numFmtId="2" fontId="3" fillId="0" borderId="2" xfId="13" applyNumberFormat="1" applyFont="1" applyFill="1" applyBorder="1" applyAlignment="1" applyProtection="1">
      <alignment horizontal="center" vertical="distributed" wrapText="1"/>
    </xf>
    <xf numFmtId="2" fontId="3" fillId="0" borderId="2" xfId="13" applyNumberFormat="1" applyFont="1" applyFill="1" applyBorder="1" applyProtection="1"/>
    <xf numFmtId="1" fontId="3" fillId="0" borderId="2" xfId="12" applyNumberFormat="1" applyFont="1" applyFill="1" applyBorder="1" applyAlignment="1" applyProtection="1">
      <alignment horizontal="center" vertical="center" wrapText="1"/>
    </xf>
    <xf numFmtId="0" fontId="2" fillId="0" borderId="2" xfId="9" applyFont="1" applyFill="1" applyBorder="1" applyAlignment="1" applyProtection="1">
      <alignment vertical="top"/>
    </xf>
    <xf numFmtId="0" fontId="2" fillId="0" borderId="2" xfId="12" applyFont="1" applyFill="1" applyBorder="1" applyAlignment="1" applyProtection="1">
      <alignment horizontal="center" vertical="center" wrapText="1"/>
    </xf>
    <xf numFmtId="0" fontId="3" fillId="0" borderId="2" xfId="0" applyFont="1" applyFill="1" applyBorder="1" applyAlignment="1" applyProtection="1">
      <alignment vertical="top"/>
    </xf>
    <xf numFmtId="2" fontId="3" fillId="0" borderId="2" xfId="13" applyNumberFormat="1" applyFont="1" applyFill="1" applyBorder="1" applyAlignment="1" applyProtection="1">
      <alignment horizontal="center" wrapText="1"/>
    </xf>
    <xf numFmtId="2" fontId="3" fillId="0" borderId="2" xfId="13" applyNumberFormat="1" applyFont="1" applyFill="1" applyBorder="1" applyAlignment="1" applyProtection="1">
      <alignment horizontal="justify" vertical="justify"/>
    </xf>
    <xf numFmtId="2" fontId="3" fillId="0" borderId="2" xfId="13" applyNumberFormat="1" applyFont="1" applyFill="1" applyBorder="1" applyAlignment="1" applyProtection="1">
      <alignment horizontal="justify" vertical="top" wrapText="1"/>
    </xf>
    <xf numFmtId="2" fontId="3" fillId="0" borderId="2" xfId="13" quotePrefix="1" applyNumberFormat="1" applyFont="1" applyFill="1" applyBorder="1" applyAlignment="1" applyProtection="1">
      <alignment horizontal="justify" vertical="justify"/>
    </xf>
    <xf numFmtId="2" fontId="3" fillId="0" borderId="2" xfId="13" applyNumberFormat="1" applyFont="1" applyFill="1" applyBorder="1" applyAlignment="1" applyProtection="1">
      <alignment horizontal="justify" vertical="top"/>
    </xf>
    <xf numFmtId="2" fontId="2" fillId="0" borderId="2" xfId="0" applyNumberFormat="1" applyFont="1" applyFill="1" applyBorder="1" applyAlignment="1" applyProtection="1">
      <alignment horizontal="justify" vertical="justify"/>
    </xf>
    <xf numFmtId="0" fontId="26" fillId="0" borderId="2" xfId="0" applyFont="1" applyFill="1" applyBorder="1" applyAlignment="1" applyProtection="1">
      <alignment horizontal="justify" vertical="justify"/>
    </xf>
    <xf numFmtId="2" fontId="3" fillId="0" borderId="2" xfId="9" applyNumberFormat="1" applyFont="1" applyFill="1" applyBorder="1" applyAlignment="1" applyProtection="1">
      <alignment horizontal="justify" vertical="top" wrapText="1"/>
    </xf>
    <xf numFmtId="2" fontId="3" fillId="0" borderId="2" xfId="0" applyNumberFormat="1" applyFont="1" applyFill="1" applyBorder="1" applyAlignment="1" applyProtection="1">
      <alignment horizontal="justify" vertical="justify"/>
    </xf>
    <xf numFmtId="187" fontId="3" fillId="0" borderId="2" xfId="0" applyNumberFormat="1" applyFont="1" applyFill="1" applyBorder="1" applyAlignment="1" applyProtection="1">
      <alignment horizontal="center" vertical="center" wrapText="1"/>
    </xf>
    <xf numFmtId="0" fontId="2" fillId="0" borderId="2" xfId="6" applyFont="1" applyFill="1" applyBorder="1" applyAlignment="1" applyProtection="1">
      <alignment horizontal="justify" vertical="top"/>
    </xf>
    <xf numFmtId="2" fontId="3" fillId="0" borderId="2" xfId="0" applyNumberFormat="1" applyFont="1" applyFill="1" applyBorder="1" applyAlignment="1" applyProtection="1">
      <alignment horizontal="center" vertical="center"/>
    </xf>
    <xf numFmtId="187" fontId="3" fillId="0" borderId="2" xfId="6" applyNumberFormat="1" applyFont="1" applyFill="1" applyBorder="1" applyAlignment="1" applyProtection="1">
      <alignment horizontal="center" vertical="top"/>
    </xf>
    <xf numFmtId="0" fontId="3" fillId="0" borderId="2" xfId="0" applyFont="1" applyFill="1" applyBorder="1" applyAlignment="1" applyProtection="1">
      <alignment horizontal="justify" vertical="justify"/>
    </xf>
    <xf numFmtId="0" fontId="3" fillId="0" borderId="2" xfId="6" applyFont="1" applyFill="1" applyBorder="1" applyAlignment="1" applyProtection="1">
      <alignment wrapText="1"/>
    </xf>
    <xf numFmtId="0" fontId="3" fillId="0" borderId="2" xfId="13" applyFont="1" applyFill="1" applyBorder="1" applyAlignment="1" applyProtection="1">
      <alignment horizontal="justify" vertical="top" wrapText="1"/>
    </xf>
    <xf numFmtId="2" fontId="26" fillId="0" borderId="5" xfId="6" applyNumberFormat="1" applyFont="1" applyFill="1" applyBorder="1" applyAlignment="1" applyProtection="1">
      <alignment horizontal="center" vertical="top"/>
    </xf>
    <xf numFmtId="0" fontId="27" fillId="0" borderId="12" xfId="13" applyFont="1" applyFill="1" applyBorder="1" applyAlignment="1" applyProtection="1">
      <alignment vertical="top" wrapText="1"/>
    </xf>
    <xf numFmtId="184" fontId="26" fillId="0" borderId="12" xfId="1" applyNumberFormat="1" applyFont="1" applyFill="1" applyBorder="1" applyAlignment="1" applyProtection="1">
      <alignment horizontal="center" vertical="center" wrapText="1"/>
    </xf>
    <xf numFmtId="43" fontId="3" fillId="0" borderId="12" xfId="1" applyFont="1" applyFill="1" applyBorder="1" applyAlignment="1" applyProtection="1">
      <alignment horizontal="center" vertical="center"/>
    </xf>
    <xf numFmtId="0" fontId="3" fillId="0" borderId="2" xfId="16" applyFont="1" applyFill="1" applyBorder="1" applyAlignment="1" applyProtection="1">
      <alignment vertical="center" wrapText="1"/>
    </xf>
    <xf numFmtId="0" fontId="27" fillId="0" borderId="2" xfId="0" applyFont="1" applyFill="1" applyBorder="1" applyAlignment="1" applyProtection="1">
      <alignment horizontal="left" vertical="center" wrapText="1"/>
    </xf>
    <xf numFmtId="0" fontId="26" fillId="0" borderId="2" xfId="0" applyFont="1" applyFill="1" applyBorder="1" applyAlignment="1" applyProtection="1">
      <alignment vertical="center"/>
    </xf>
    <xf numFmtId="43" fontId="3" fillId="2" borderId="2" xfId="1" applyFont="1" applyFill="1" applyBorder="1" applyAlignment="1" applyProtection="1">
      <alignment horizontal="center" vertical="center"/>
    </xf>
    <xf numFmtId="0" fontId="27" fillId="0" borderId="2" xfId="0" applyFont="1" applyFill="1" applyBorder="1" applyAlignment="1" applyProtection="1">
      <alignment horizontal="justify" vertical="center" wrapText="1"/>
    </xf>
    <xf numFmtId="187" fontId="2"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2" fontId="3" fillId="0" borderId="1" xfId="20" applyNumberFormat="1" applyFont="1" applyFill="1" applyBorder="1" applyAlignment="1" applyProtection="1">
      <alignment horizontal="center" vertical="center" wrapText="1"/>
    </xf>
    <xf numFmtId="0" fontId="3" fillId="0" borderId="2" xfId="20" applyFont="1" applyFill="1" applyBorder="1" applyAlignment="1" applyProtection="1">
      <alignment horizontal="justify" vertical="center" wrapText="1"/>
    </xf>
    <xf numFmtId="0" fontId="3" fillId="0" borderId="2" xfId="20" applyFont="1" applyFill="1" applyBorder="1" applyAlignment="1" applyProtection="1">
      <alignment horizontal="center" vertical="center" wrapText="1"/>
    </xf>
    <xf numFmtId="184" fontId="3" fillId="0" borderId="2" xfId="1" applyNumberFormat="1" applyFont="1" applyFill="1" applyBorder="1" applyAlignment="1" applyProtection="1">
      <alignment horizontal="right" vertical="center" wrapText="1"/>
    </xf>
    <xf numFmtId="2" fontId="3"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xf>
    <xf numFmtId="0" fontId="3" fillId="0" borderId="2" xfId="0" applyFont="1" applyFill="1" applyBorder="1" applyAlignment="1" applyProtection="1">
      <alignment horizontal="justify" vertical="center"/>
    </xf>
    <xf numFmtId="0" fontId="3" fillId="2" borderId="2" xfId="0" applyFont="1" applyFill="1" applyBorder="1" applyAlignment="1" applyProtection="1">
      <alignment horizontal="left" vertical="top" wrapText="1"/>
    </xf>
    <xf numFmtId="0" fontId="3" fillId="0" borderId="2" xfId="9" applyFont="1" applyFill="1" applyBorder="1" applyAlignment="1" applyProtection="1">
      <alignment horizontal="justify" vertical="center" wrapText="1"/>
    </xf>
    <xf numFmtId="0" fontId="4" fillId="0" borderId="2" xfId="0" applyFont="1" applyFill="1" applyBorder="1" applyAlignment="1" applyProtection="1">
      <alignment horizontal="justify" vertical="center" wrapText="1"/>
    </xf>
    <xf numFmtId="187" fontId="3" fillId="0" borderId="1" xfId="0" applyNumberFormat="1" applyFont="1" applyFill="1" applyBorder="1" applyAlignment="1" applyProtection="1">
      <alignment horizontal="center" vertical="center" wrapText="1"/>
    </xf>
    <xf numFmtId="190" fontId="3" fillId="0" borderId="2" xfId="1" applyNumberFormat="1" applyFont="1" applyFill="1" applyBorder="1" applyAlignment="1" applyProtection="1">
      <alignment horizontal="right" vertical="center" wrapText="1"/>
    </xf>
    <xf numFmtId="2" fontId="2" fillId="0" borderId="1" xfId="0" applyNumberFormat="1" applyFont="1" applyFill="1" applyBorder="1" applyAlignment="1" applyProtection="1">
      <alignment horizontal="center" vertical="center" wrapText="1"/>
    </xf>
    <xf numFmtId="2" fontId="3" fillId="0" borderId="1" xfId="10" applyNumberFormat="1" applyFont="1" applyFill="1" applyBorder="1" applyAlignment="1" applyProtection="1">
      <alignment horizontal="center" vertical="center" wrapText="1"/>
    </xf>
    <xf numFmtId="0" fontId="2" fillId="0" borderId="2" xfId="10" applyFont="1" applyFill="1" applyBorder="1" applyAlignment="1" applyProtection="1">
      <alignment horizontal="justify" vertical="center" wrapText="1"/>
    </xf>
    <xf numFmtId="0" fontId="3" fillId="0" borderId="2" xfId="10" applyFont="1" applyFill="1" applyBorder="1" applyAlignment="1" applyProtection="1">
      <alignment horizontal="center" vertical="center" wrapText="1"/>
    </xf>
    <xf numFmtId="0" fontId="3" fillId="0" borderId="2" xfId="10" applyFont="1" applyFill="1" applyBorder="1" applyAlignment="1" applyProtection="1">
      <alignment horizontal="justify" vertical="center" wrapText="1"/>
    </xf>
    <xf numFmtId="191" fontId="3" fillId="0" borderId="2" xfId="1" applyNumberFormat="1" applyFont="1" applyFill="1" applyBorder="1" applyAlignment="1" applyProtection="1">
      <alignment horizontal="center" vertical="center"/>
    </xf>
    <xf numFmtId="2" fontId="3" fillId="0" borderId="2" xfId="0" applyNumberFormat="1" applyFont="1" applyFill="1" applyBorder="1" applyAlignment="1" applyProtection="1">
      <alignment horizontal="center" vertical="center" wrapText="1"/>
    </xf>
    <xf numFmtId="39" fontId="3" fillId="0" borderId="2" xfId="2"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justify" vertical="center" wrapText="1"/>
    </xf>
    <xf numFmtId="43" fontId="2" fillId="0" borderId="2" xfId="1" applyFont="1" applyFill="1" applyBorder="1" applyAlignment="1" applyProtection="1">
      <alignment horizontal="right" vertical="center" wrapText="1"/>
    </xf>
    <xf numFmtId="192" fontId="2" fillId="0" borderId="2" xfId="0" applyNumberFormat="1" applyFont="1" applyFill="1" applyBorder="1" applyAlignment="1" applyProtection="1">
      <alignment horizontal="justify" vertical="center" wrapText="1"/>
    </xf>
    <xf numFmtId="0" fontId="3" fillId="0" borderId="2" xfId="11" applyFont="1" applyFill="1" applyBorder="1" applyAlignment="1" applyProtection="1">
      <alignment horizontal="justify" vertical="center" wrapText="1"/>
    </xf>
    <xf numFmtId="43" fontId="2" fillId="0" borderId="2" xfId="1" applyFont="1" applyFill="1" applyBorder="1" applyAlignment="1" applyProtection="1">
      <alignment horizontal="right" vertical="center"/>
    </xf>
    <xf numFmtId="0" fontId="3" fillId="2" borderId="2" xfId="0" applyFont="1" applyFill="1" applyBorder="1" applyAlignment="1" applyProtection="1">
      <alignment vertical="center"/>
    </xf>
    <xf numFmtId="0" fontId="26" fillId="0" borderId="2" xfId="0" applyFont="1" applyFill="1" applyBorder="1" applyAlignment="1" applyProtection="1">
      <alignment horizontal="left" vertical="center"/>
    </xf>
    <xf numFmtId="43" fontId="2" fillId="0" borderId="2" xfId="1" applyFont="1" applyFill="1" applyBorder="1" applyAlignment="1" applyProtection="1">
      <alignment vertical="center"/>
    </xf>
    <xf numFmtId="184" fontId="3" fillId="0" borderId="2" xfId="1" applyNumberFormat="1" applyFont="1" applyFill="1" applyBorder="1" applyAlignment="1" applyProtection="1">
      <alignment vertical="center"/>
    </xf>
    <xf numFmtId="0" fontId="26" fillId="0" borderId="2" xfId="0" applyFont="1" applyFill="1" applyBorder="1" applyAlignment="1" applyProtection="1">
      <alignment wrapText="1"/>
    </xf>
    <xf numFmtId="0" fontId="3" fillId="0" borderId="2" xfId="14" applyFont="1" applyFill="1" applyBorder="1" applyAlignment="1" applyProtection="1">
      <alignment horizontal="center" vertical="center" wrapText="1"/>
    </xf>
    <xf numFmtId="0" fontId="3" fillId="0" borderId="2" xfId="14" applyFont="1" applyFill="1" applyBorder="1" applyAlignment="1" applyProtection="1">
      <alignment horizontal="left" vertical="center" wrapText="1"/>
    </xf>
    <xf numFmtId="0" fontId="3" fillId="0" borderId="1" xfId="14" applyFont="1" applyFill="1" applyBorder="1" applyAlignment="1" applyProtection="1">
      <alignment horizontal="center" vertical="center" wrapText="1"/>
    </xf>
    <xf numFmtId="0" fontId="3" fillId="0" borderId="2" xfId="14" applyFont="1" applyFill="1" applyBorder="1" applyAlignment="1" applyProtection="1">
      <alignment horizontal="left" vertical="center"/>
    </xf>
    <xf numFmtId="0" fontId="3" fillId="0" borderId="2" xfId="14"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2" xfId="0" applyFont="1" applyFill="1" applyBorder="1" applyAlignment="1" applyProtection="1">
      <alignment horizontal="left" vertical="center" wrapText="1"/>
    </xf>
    <xf numFmtId="43" fontId="29" fillId="0" borderId="2" xfId="1" applyFont="1" applyFill="1" applyBorder="1" applyAlignment="1" applyProtection="1">
      <alignment vertical="center"/>
    </xf>
    <xf numFmtId="0" fontId="29" fillId="0" borderId="2" xfId="0" applyFont="1" applyFill="1" applyBorder="1" applyAlignment="1" applyProtection="1">
      <alignment horizontal="center" vertical="center"/>
    </xf>
    <xf numFmtId="184" fontId="29" fillId="0" borderId="2" xfId="1" applyNumberFormat="1" applyFont="1" applyFill="1" applyBorder="1" applyAlignment="1" applyProtection="1">
      <alignment vertical="center"/>
    </xf>
    <xf numFmtId="0" fontId="29" fillId="0" borderId="2"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vertical="center"/>
    </xf>
    <xf numFmtId="43" fontId="3" fillId="3" borderId="2" xfId="1" applyNumberFormat="1" applyFont="1" applyFill="1" applyBorder="1" applyAlignment="1" applyProtection="1">
      <alignment horizontal="center" vertical="center"/>
    </xf>
    <xf numFmtId="43" fontId="2" fillId="3" borderId="2" xfId="1" applyNumberFormat="1" applyFont="1" applyFill="1" applyBorder="1" applyAlignment="1" applyProtection="1">
      <alignment horizontal="center" vertical="center"/>
    </xf>
    <xf numFmtId="184" fontId="2" fillId="3" borderId="2" xfId="1"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2" xfId="0" applyFont="1" applyFill="1" applyBorder="1" applyAlignment="1" applyProtection="1">
      <alignment vertical="center" wrapText="1"/>
    </xf>
    <xf numFmtId="184" fontId="3" fillId="2" borderId="2" xfId="1" applyNumberFormat="1" applyFont="1" applyFill="1" applyBorder="1" applyAlignment="1" applyProtection="1">
      <alignment horizontal="center" vertical="center"/>
    </xf>
    <xf numFmtId="0" fontId="2" fillId="2" borderId="15" xfId="0" applyFont="1" applyFill="1" applyBorder="1" applyAlignment="1" applyProtection="1">
      <alignment horizontal="left" vertical="center" wrapText="1"/>
    </xf>
    <xf numFmtId="184" fontId="3" fillId="2" borderId="0" xfId="1" applyNumberFormat="1" applyFont="1" applyFill="1" applyAlignment="1" applyProtection="1">
      <alignment horizontal="center" vertical="center"/>
    </xf>
    <xf numFmtId="0" fontId="2" fillId="2" borderId="0" xfId="0" applyFont="1" applyFill="1" applyAlignment="1" applyProtection="1">
      <alignment vertical="center"/>
    </xf>
    <xf numFmtId="43" fontId="26" fillId="4" borderId="2" xfId="1" applyFont="1" applyFill="1" applyBorder="1" applyAlignment="1" applyProtection="1">
      <alignment vertical="center"/>
      <protection locked="0"/>
    </xf>
    <xf numFmtId="43" fontId="30" fillId="4" borderId="2" xfId="1" applyFont="1" applyFill="1" applyBorder="1" applyAlignment="1" applyProtection="1">
      <alignment vertical="center"/>
      <protection locked="0"/>
    </xf>
    <xf numFmtId="4" fontId="3" fillId="4" borderId="2" xfId="5" applyNumberFormat="1" applyFont="1" applyFill="1" applyBorder="1" applyAlignment="1" applyProtection="1">
      <alignment horizontal="center" vertical="center" wrapText="1"/>
      <protection locked="0"/>
    </xf>
    <xf numFmtId="4" fontId="3" fillId="4" borderId="2" xfId="2" applyNumberFormat="1" applyFont="1" applyFill="1" applyBorder="1" applyAlignment="1" applyProtection="1">
      <alignment horizontal="center" vertical="center" wrapText="1"/>
      <protection locked="0"/>
    </xf>
    <xf numFmtId="189" fontId="3" fillId="4" borderId="2" xfId="2" applyNumberFormat="1"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43" fontId="3" fillId="4" borderId="2" xfId="1"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wrapText="1"/>
      <protection locked="0"/>
    </xf>
    <xf numFmtId="186" fontId="3" fillId="4" borderId="2" xfId="1" applyNumberFormat="1" applyFont="1" applyFill="1" applyBorder="1" applyAlignment="1" applyProtection="1">
      <alignment horizontal="center" vertical="center" wrapText="1"/>
      <protection locked="0"/>
    </xf>
    <xf numFmtId="186" fontId="26" fillId="4" borderId="2" xfId="1" applyNumberFormat="1" applyFont="1" applyFill="1" applyBorder="1" applyAlignment="1" applyProtection="1">
      <alignment horizontal="center" vertical="center" wrapText="1"/>
      <protection locked="0"/>
    </xf>
    <xf numFmtId="186" fontId="3" fillId="4" borderId="2" xfId="1"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2" xfId="13" applyFont="1" applyFill="1" applyBorder="1" applyAlignment="1" applyProtection="1">
      <alignment horizontal="center" vertical="center"/>
      <protection locked="0"/>
    </xf>
    <xf numFmtId="1" fontId="3" fillId="4" borderId="2" xfId="13" applyNumberFormat="1" applyFont="1" applyFill="1" applyBorder="1" applyAlignment="1" applyProtection="1">
      <alignment horizontal="center" vertical="center"/>
      <protection locked="0"/>
    </xf>
    <xf numFmtId="1" fontId="3" fillId="4" borderId="2" xfId="13" applyNumberFormat="1" applyFont="1" applyFill="1" applyBorder="1" applyAlignment="1" applyProtection="1">
      <alignment horizontal="center" vertical="center" wrapText="1"/>
      <protection locked="0"/>
    </xf>
    <xf numFmtId="195" fontId="3" fillId="4" borderId="2" xfId="15" applyNumberFormat="1" applyFont="1" applyFill="1" applyBorder="1" applyAlignment="1" applyProtection="1">
      <alignment horizontal="center" vertical="center"/>
      <protection locked="0"/>
    </xf>
    <xf numFmtId="1" fontId="3" fillId="4" borderId="2" xfId="0" applyNumberFormat="1" applyFont="1" applyFill="1" applyBorder="1" applyAlignment="1" applyProtection="1">
      <alignment horizontal="center" vertical="center" wrapText="1"/>
      <protection locked="0"/>
    </xf>
    <xf numFmtId="0" fontId="3" fillId="4" borderId="2" xfId="12" applyFont="1" applyFill="1" applyBorder="1" applyAlignment="1" applyProtection="1">
      <alignment horizontal="center" vertical="center" wrapText="1"/>
      <protection locked="0"/>
    </xf>
    <xf numFmtId="1" fontId="3" fillId="4" borderId="2" xfId="0" applyNumberFormat="1" applyFont="1" applyFill="1" applyBorder="1" applyAlignment="1" applyProtection="1">
      <alignment horizontal="center" vertical="center"/>
      <protection locked="0"/>
    </xf>
    <xf numFmtId="43" fontId="26" fillId="4" borderId="2" xfId="1" applyFont="1" applyFill="1" applyBorder="1" applyAlignment="1" applyProtection="1">
      <alignment horizontal="center" vertical="center" wrapText="1"/>
      <protection locked="0"/>
    </xf>
    <xf numFmtId="43" fontId="3" fillId="4" borderId="2" xfId="1" applyFont="1" applyFill="1" applyBorder="1" applyAlignment="1" applyProtection="1">
      <alignment horizontal="right" vertical="center" wrapText="1"/>
      <protection locked="0"/>
    </xf>
    <xf numFmtId="43" fontId="3" fillId="4" borderId="2" xfId="1" applyFont="1" applyFill="1" applyBorder="1" applyAlignment="1" applyProtection="1">
      <alignment horizontal="right" vertical="center"/>
      <protection locked="0"/>
    </xf>
    <xf numFmtId="190" fontId="3" fillId="4" borderId="2" xfId="1" applyNumberFormat="1" applyFont="1" applyFill="1" applyBorder="1" applyAlignment="1" applyProtection="1">
      <alignment horizontal="right" vertical="center" wrapText="1"/>
      <protection locked="0"/>
    </xf>
    <xf numFmtId="43" fontId="3" fillId="4" borderId="2" xfId="1" applyFont="1" applyFill="1" applyBorder="1" applyAlignment="1" applyProtection="1">
      <alignment vertical="center"/>
      <protection locked="0"/>
    </xf>
    <xf numFmtId="184" fontId="3" fillId="4" borderId="2" xfId="1" applyNumberFormat="1" applyFont="1" applyFill="1" applyBorder="1" applyAlignment="1" applyProtection="1">
      <alignment horizontal="center" vertical="center" wrapText="1"/>
      <protection locked="0"/>
    </xf>
    <xf numFmtId="43" fontId="26" fillId="4" borderId="2" xfId="1" applyFont="1" applyFill="1" applyBorder="1" applyAlignment="1" applyProtection="1">
      <alignment horizontal="center" vertical="center"/>
      <protection locked="0"/>
    </xf>
    <xf numFmtId="43" fontId="3" fillId="4" borderId="2" xfId="1" applyFont="1" applyFill="1" applyBorder="1" applyAlignment="1" applyProtection="1">
      <alignment horizontal="center" vertical="center"/>
      <protection locked="0"/>
    </xf>
    <xf numFmtId="43" fontId="3" fillId="4" borderId="2" xfId="1" applyFont="1" applyFill="1" applyBorder="1" applyAlignment="1" applyProtection="1">
      <alignment vertical="center" wrapText="1"/>
      <protection locked="0"/>
    </xf>
    <xf numFmtId="184" fontId="3" fillId="4" borderId="2" xfId="1" applyNumberFormat="1" applyFont="1" applyFill="1" applyBorder="1" applyAlignment="1" applyProtection="1">
      <alignment vertical="center" wrapText="1"/>
      <protection locked="0"/>
    </xf>
    <xf numFmtId="43" fontId="3" fillId="4" borderId="2" xfId="1" applyFont="1" applyFill="1" applyBorder="1" applyAlignment="1" applyProtection="1">
      <alignment horizontal="left" vertical="center" wrapText="1"/>
      <protection locked="0"/>
    </xf>
    <xf numFmtId="184" fontId="26" fillId="0" borderId="2" xfId="1" applyNumberFormat="1" applyFont="1" applyFill="1" applyBorder="1" applyAlignment="1" applyProtection="1">
      <alignment horizontal="right" vertical="center" wrapText="1"/>
    </xf>
    <xf numFmtId="184" fontId="20" fillId="0" borderId="2" xfId="5" applyNumberFormat="1" applyFont="1" applyFill="1" applyBorder="1" applyAlignment="1" applyProtection="1">
      <alignment horizontal="center" vertical="center" wrapText="1"/>
    </xf>
    <xf numFmtId="184" fontId="10" fillId="0" borderId="2" xfId="5" applyNumberFormat="1" applyFont="1" applyFill="1" applyBorder="1" applyAlignment="1" applyProtection="1">
      <alignment horizontal="center" vertical="center" wrapText="1"/>
    </xf>
    <xf numFmtId="184" fontId="3" fillId="0" borderId="2" xfId="5" applyNumberFormat="1" applyFont="1" applyFill="1" applyBorder="1" applyAlignment="1" applyProtection="1">
      <alignment horizontal="center" vertical="center" wrapText="1"/>
    </xf>
    <xf numFmtId="184" fontId="26" fillId="0" borderId="2" xfId="0" applyNumberFormat="1" applyFont="1" applyBorder="1" applyAlignment="1" applyProtection="1">
      <alignment horizontal="center" vertical="center" wrapText="1"/>
    </xf>
    <xf numFmtId="184" fontId="18" fillId="0" borderId="2" xfId="5" applyNumberFormat="1" applyFont="1" applyFill="1" applyBorder="1" applyAlignment="1" applyProtection="1">
      <alignment horizontal="justify" vertical="center" wrapText="1"/>
    </xf>
    <xf numFmtId="184" fontId="2" fillId="2" borderId="2" xfId="0" applyNumberFormat="1" applyFont="1" applyFill="1" applyBorder="1" applyAlignment="1" applyProtection="1">
      <alignment vertical="center"/>
    </xf>
    <xf numFmtId="184" fontId="3" fillId="2" borderId="2" xfId="0" applyNumberFormat="1" applyFont="1" applyFill="1" applyBorder="1" applyAlignment="1" applyProtection="1">
      <alignment horizontal="center" vertical="center" wrapText="1"/>
    </xf>
    <xf numFmtId="184" fontId="27" fillId="4" borderId="2" xfId="13" applyNumberFormat="1" applyFont="1" applyFill="1" applyBorder="1" applyAlignment="1" applyProtection="1">
      <alignment horizontal="center" vertical="center"/>
    </xf>
    <xf numFmtId="184" fontId="27" fillId="0" borderId="2" xfId="13" applyNumberFormat="1" applyFont="1" applyFill="1" applyBorder="1" applyAlignment="1" applyProtection="1">
      <alignment vertical="top"/>
    </xf>
    <xf numFmtId="184" fontId="3" fillId="0" borderId="2" xfId="0" applyNumberFormat="1" applyFont="1" applyFill="1" applyBorder="1" applyAlignment="1" applyProtection="1">
      <alignment horizontal="center" vertical="center"/>
    </xf>
    <xf numFmtId="184" fontId="3" fillId="0" borderId="2" xfId="9" applyNumberFormat="1" applyFont="1" applyFill="1" applyBorder="1" applyAlignment="1" applyProtection="1">
      <alignment horizontal="center" vertical="center"/>
    </xf>
    <xf numFmtId="184" fontId="3" fillId="0" borderId="12" xfId="0" applyNumberFormat="1" applyFont="1" applyFill="1" applyBorder="1" applyAlignment="1" applyProtection="1">
      <alignment horizontal="center" vertical="center"/>
    </xf>
    <xf numFmtId="184" fontId="26" fillId="0" borderId="2" xfId="1" applyNumberFormat="1" applyFont="1" applyFill="1" applyBorder="1" applyAlignment="1" applyProtection="1">
      <alignment horizontal="center" vertical="center" wrapText="1"/>
    </xf>
    <xf numFmtId="184" fontId="26" fillId="0" borderId="2" xfId="1" applyNumberFormat="1" applyFont="1" applyFill="1" applyBorder="1" applyAlignment="1" applyProtection="1">
      <alignment vertical="center"/>
    </xf>
    <xf numFmtId="184" fontId="3" fillId="0" borderId="2" xfId="1" applyNumberFormat="1" applyFont="1" applyFill="1" applyBorder="1" applyAlignment="1" applyProtection="1">
      <alignment horizontal="justify" vertical="center" wrapText="1"/>
    </xf>
    <xf numFmtId="0" fontId="27" fillId="5" borderId="1" xfId="0" applyFont="1" applyFill="1" applyBorder="1" applyAlignment="1" applyProtection="1">
      <alignment horizontal="center" vertical="center" wrapText="1"/>
    </xf>
    <xf numFmtId="0" fontId="27" fillId="5" borderId="2" xfId="0" applyFont="1" applyFill="1" applyBorder="1" applyAlignment="1" applyProtection="1">
      <alignment vertical="center" wrapText="1"/>
    </xf>
    <xf numFmtId="43" fontId="26" fillId="5" borderId="2" xfId="1" applyFont="1" applyFill="1" applyBorder="1" applyAlignment="1" applyProtection="1">
      <alignment horizontal="right" vertical="center" wrapText="1"/>
    </xf>
    <xf numFmtId="0" fontId="27" fillId="5" borderId="2" xfId="0" applyFont="1" applyFill="1" applyBorder="1" applyAlignment="1" applyProtection="1">
      <alignment horizontal="center" vertical="center" wrapText="1"/>
    </xf>
    <xf numFmtId="43" fontId="27" fillId="5" borderId="2" xfId="1" applyFont="1" applyFill="1" applyBorder="1" applyAlignment="1" applyProtection="1">
      <alignment vertical="center" wrapText="1"/>
    </xf>
    <xf numFmtId="184" fontId="26" fillId="5" borderId="2" xfId="1" applyNumberFormat="1" applyFont="1" applyFill="1" applyBorder="1" applyAlignment="1" applyProtection="1">
      <alignment horizontal="right" vertical="center" wrapText="1"/>
    </xf>
    <xf numFmtId="188" fontId="15" fillId="5" borderId="2" xfId="5" applyNumberFormat="1" applyFont="1" applyFill="1" applyBorder="1" applyAlignment="1" applyProtection="1">
      <alignment horizontal="center" vertical="center" wrapText="1"/>
    </xf>
    <xf numFmtId="4" fontId="15" fillId="5" borderId="2" xfId="5" applyNumberFormat="1" applyFont="1" applyFill="1" applyBorder="1" applyAlignment="1" applyProtection="1">
      <alignment horizontal="justify" vertical="center" wrapText="1"/>
    </xf>
    <xf numFmtId="184" fontId="16" fillId="5" borderId="2" xfId="5" applyNumberFormat="1" applyFont="1" applyFill="1" applyBorder="1" applyAlignment="1" applyProtection="1">
      <alignment horizontal="center" vertical="center" wrapText="1"/>
    </xf>
    <xf numFmtId="4" fontId="15" fillId="5" borderId="2" xfId="5" applyNumberFormat="1" applyFont="1" applyFill="1" applyBorder="1" applyAlignment="1" applyProtection="1">
      <alignment horizontal="center" vertical="center" wrapText="1"/>
    </xf>
    <xf numFmtId="3" fontId="15" fillId="5" borderId="2" xfId="2" applyNumberFormat="1" applyFont="1" applyFill="1" applyBorder="1" applyAlignment="1" applyProtection="1">
      <alignment horizontal="right" vertical="center" wrapText="1"/>
    </xf>
    <xf numFmtId="4" fontId="17" fillId="5" borderId="2" xfId="5" applyNumberFormat="1" applyFont="1" applyFill="1" applyBorder="1" applyAlignment="1" applyProtection="1">
      <alignment horizontal="center" vertical="center" wrapText="1"/>
    </xf>
    <xf numFmtId="4" fontId="3" fillId="5" borderId="2" xfId="5" applyNumberFormat="1" applyFont="1" applyFill="1" applyBorder="1" applyAlignment="1" applyProtection="1">
      <alignment horizontal="center" vertical="center" wrapText="1"/>
    </xf>
    <xf numFmtId="4" fontId="2" fillId="5" borderId="2" xfId="5" applyNumberFormat="1" applyFont="1" applyFill="1" applyBorder="1" applyAlignment="1" applyProtection="1">
      <alignment horizontal="justify" vertical="center" wrapText="1"/>
    </xf>
    <xf numFmtId="184" fontId="3" fillId="5" borderId="2" xfId="5" applyNumberFormat="1" applyFont="1" applyFill="1" applyBorder="1" applyAlignment="1" applyProtection="1">
      <alignment horizontal="center" vertical="center" wrapText="1"/>
    </xf>
    <xf numFmtId="4" fontId="2" fillId="5" borderId="2" xfId="5" applyNumberFormat="1" applyFont="1" applyFill="1" applyBorder="1" applyAlignment="1" applyProtection="1">
      <alignment horizontal="center" vertical="center" wrapText="1"/>
    </xf>
    <xf numFmtId="4" fontId="2" fillId="5" borderId="2" xfId="2" applyNumberFormat="1" applyFont="1" applyFill="1" applyBorder="1" applyAlignment="1" applyProtection="1">
      <alignment horizontal="center" vertical="center" wrapText="1"/>
    </xf>
    <xf numFmtId="188" fontId="3" fillId="5" borderId="2" xfId="5" applyNumberFormat="1" applyFont="1" applyFill="1" applyBorder="1" applyAlignment="1" applyProtection="1">
      <alignment horizontal="center" vertical="center" wrapText="1"/>
    </xf>
    <xf numFmtId="4" fontId="3" fillId="5" borderId="2" xfId="2" applyNumberFormat="1" applyFont="1" applyFill="1" applyBorder="1" applyAlignment="1" applyProtection="1">
      <alignment horizontal="center" vertical="center" wrapText="1"/>
    </xf>
    <xf numFmtId="0" fontId="2" fillId="5" borderId="1" xfId="9" applyFont="1" applyFill="1" applyBorder="1" applyAlignment="1" applyProtection="1">
      <alignment horizontal="center" vertical="center" wrapText="1"/>
    </xf>
    <xf numFmtId="0" fontId="2" fillId="5" borderId="2" xfId="9" applyFont="1" applyFill="1" applyBorder="1" applyAlignment="1" applyProtection="1">
      <alignment horizontal="justify" vertical="center" wrapText="1"/>
    </xf>
    <xf numFmtId="184" fontId="2" fillId="5" borderId="2" xfId="1" applyNumberFormat="1" applyFont="1" applyFill="1" applyBorder="1" applyAlignment="1" applyProtection="1">
      <alignment horizontal="center" vertical="center" wrapText="1"/>
    </xf>
    <xf numFmtId="3" fontId="3" fillId="5" borderId="2" xfId="0" applyNumberFormat="1" applyFont="1" applyFill="1" applyBorder="1" applyAlignment="1" applyProtection="1">
      <alignment horizontal="center" vertical="center"/>
    </xf>
    <xf numFmtId="43" fontId="3" fillId="5" borderId="2" xfId="1" applyFont="1" applyFill="1" applyBorder="1" applyAlignment="1" applyProtection="1">
      <alignment horizontal="center" vertical="center"/>
    </xf>
    <xf numFmtId="184" fontId="2" fillId="5" borderId="2" xfId="1"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left" vertical="center" wrapText="1"/>
    </xf>
    <xf numFmtId="184" fontId="3" fillId="5" borderId="2" xfId="1" applyNumberFormat="1"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43" fontId="2" fillId="5" borderId="2" xfId="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43" fontId="3" fillId="5" borderId="2" xfId="1" applyFont="1" applyFill="1" applyBorder="1" applyAlignment="1" applyProtection="1">
      <alignment horizontal="center" vertical="center" wrapText="1"/>
    </xf>
    <xf numFmtId="0" fontId="2" fillId="5" borderId="1" xfId="19" quotePrefix="1" applyFont="1" applyFill="1" applyBorder="1" applyAlignment="1" applyProtection="1">
      <alignment horizontal="center" vertical="center"/>
    </xf>
    <xf numFmtId="0" fontId="2" fillId="5" borderId="2" xfId="19" applyFont="1" applyFill="1" applyBorder="1" applyAlignment="1" applyProtection="1">
      <alignment horizontal="left" vertical="center"/>
    </xf>
    <xf numFmtId="184" fontId="3" fillId="5" borderId="2" xfId="1" applyNumberFormat="1" applyFont="1" applyFill="1" applyBorder="1" applyAlignment="1" applyProtection="1">
      <alignment horizontal="center" vertical="center"/>
    </xf>
    <xf numFmtId="0" fontId="3" fillId="5" borderId="2" xfId="19" applyFont="1" applyFill="1" applyBorder="1" applyAlignment="1" applyProtection="1">
      <alignment horizontal="center" vertical="center"/>
    </xf>
    <xf numFmtId="186" fontId="3" fillId="5" borderId="2" xfId="1" applyNumberFormat="1" applyFont="1" applyFill="1" applyBorder="1" applyAlignment="1" applyProtection="1">
      <alignment horizontal="center" vertical="center"/>
    </xf>
    <xf numFmtId="0" fontId="2" fillId="5" borderId="1" xfId="19" applyFont="1" applyFill="1" applyBorder="1" applyAlignment="1" applyProtection="1">
      <alignment horizontal="center" vertical="center"/>
    </xf>
    <xf numFmtId="186" fontId="2" fillId="5" borderId="2" xfId="1" applyNumberFormat="1" applyFont="1" applyFill="1" applyBorder="1" applyAlignment="1" applyProtection="1">
      <alignment horizontal="center" vertical="center"/>
    </xf>
    <xf numFmtId="0" fontId="2" fillId="5" borderId="2" xfId="0" applyFont="1" applyFill="1" applyBorder="1" applyAlignment="1" applyProtection="1">
      <alignment vertical="center"/>
    </xf>
    <xf numFmtId="186" fontId="3" fillId="5" borderId="2" xfId="1" applyNumberFormat="1" applyFont="1" applyFill="1" applyBorder="1" applyAlignment="1" applyProtection="1">
      <alignment horizontal="center" vertical="center" wrapText="1"/>
    </xf>
    <xf numFmtId="2" fontId="3" fillId="5" borderId="1" xfId="14" applyNumberFormat="1" applyFont="1" applyFill="1" applyBorder="1" applyAlignment="1" applyProtection="1">
      <alignment horizontal="center" vertical="center"/>
    </xf>
    <xf numFmtId="185" fontId="3" fillId="5" borderId="2" xfId="0" applyNumberFormat="1" applyFont="1" applyFill="1" applyBorder="1" applyAlignment="1" applyProtection="1">
      <alignment horizontal="center" vertical="center" wrapText="1"/>
    </xf>
    <xf numFmtId="186" fontId="2" fillId="5" borderId="2" xfId="1" applyNumberFormat="1" applyFont="1" applyFill="1" applyBorder="1" applyAlignment="1" applyProtection="1">
      <alignment horizontal="center" vertical="center" wrapText="1"/>
    </xf>
    <xf numFmtId="0" fontId="3" fillId="5" borderId="1" xfId="14" applyFont="1" applyFill="1" applyBorder="1" applyAlignment="1" applyProtection="1">
      <alignment horizontal="center" vertical="center"/>
    </xf>
    <xf numFmtId="187" fontId="2" fillId="5" borderId="2" xfId="13" applyNumberFormat="1" applyFont="1" applyFill="1" applyBorder="1" applyAlignment="1" applyProtection="1">
      <alignment horizontal="center" vertical="top" wrapText="1"/>
    </xf>
    <xf numFmtId="2" fontId="27" fillId="5" borderId="2" xfId="13" applyNumberFormat="1" applyFont="1" applyFill="1" applyBorder="1" applyAlignment="1" applyProtection="1">
      <alignment horizontal="justify" vertical="top" wrapText="1"/>
    </xf>
    <xf numFmtId="184" fontId="2" fillId="5" borderId="2" xfId="13" applyNumberFormat="1" applyFont="1" applyFill="1" applyBorder="1" applyAlignment="1" applyProtection="1">
      <alignment horizontal="center" vertical="center"/>
    </xf>
    <xf numFmtId="187" fontId="2" fillId="5" borderId="2" xfId="13" applyNumberFormat="1" applyFont="1" applyFill="1" applyBorder="1" applyAlignment="1" applyProtection="1">
      <alignment horizontal="center" vertical="top"/>
    </xf>
    <xf numFmtId="1" fontId="2" fillId="5" borderId="2" xfId="13" applyNumberFormat="1" applyFont="1" applyFill="1" applyBorder="1" applyAlignment="1" applyProtection="1">
      <alignment horizontal="center" vertical="top"/>
    </xf>
    <xf numFmtId="184" fontId="2" fillId="5" borderId="2" xfId="0" applyNumberFormat="1" applyFont="1" applyFill="1" applyBorder="1" applyAlignment="1" applyProtection="1">
      <alignment horizontal="center" vertical="center"/>
    </xf>
    <xf numFmtId="2" fontId="2" fillId="5" borderId="2" xfId="13" applyNumberFormat="1" applyFont="1" applyFill="1" applyBorder="1" applyAlignment="1" applyProtection="1">
      <alignment horizontal="center" vertical="center" wrapText="1"/>
    </xf>
    <xf numFmtId="184" fontId="3" fillId="5" borderId="2" xfId="13" applyNumberFormat="1" applyFont="1" applyFill="1" applyBorder="1" applyAlignment="1" applyProtection="1">
      <alignment vertical="center"/>
    </xf>
    <xf numFmtId="2" fontId="2" fillId="5" borderId="2" xfId="13" applyNumberFormat="1" applyFont="1" applyFill="1" applyBorder="1" applyAlignment="1" applyProtection="1">
      <alignment horizontal="justify" vertical="justify" wrapText="1"/>
    </xf>
    <xf numFmtId="2" fontId="2" fillId="5" borderId="2" xfId="13" applyNumberFormat="1" applyFont="1" applyFill="1" applyBorder="1" applyAlignment="1" applyProtection="1">
      <alignment horizontal="center" vertical="center"/>
    </xf>
    <xf numFmtId="187" fontId="26" fillId="5" borderId="2" xfId="13" applyNumberFormat="1" applyFont="1" applyFill="1" applyBorder="1" applyAlignment="1" applyProtection="1">
      <alignment horizontal="center" vertical="top"/>
    </xf>
    <xf numFmtId="184" fontId="3" fillId="5" borderId="2" xfId="0" applyNumberFormat="1" applyFont="1" applyFill="1" applyBorder="1" applyAlignment="1" applyProtection="1">
      <alignment horizontal="center" vertical="center"/>
    </xf>
    <xf numFmtId="187" fontId="3" fillId="5" borderId="2" xfId="13" applyNumberFormat="1" applyFont="1" applyFill="1" applyBorder="1" applyAlignment="1" applyProtection="1">
      <alignment horizontal="center" vertical="distributed" wrapText="1"/>
    </xf>
    <xf numFmtId="0" fontId="3" fillId="5" borderId="2" xfId="13" applyFont="1" applyFill="1" applyBorder="1" applyAlignment="1" applyProtection="1">
      <alignment horizontal="center" vertical="center"/>
    </xf>
    <xf numFmtId="187" fontId="3" fillId="5" borderId="2" xfId="13" applyNumberFormat="1" applyFont="1" applyFill="1" applyBorder="1" applyAlignment="1" applyProtection="1">
      <alignment horizontal="center"/>
    </xf>
    <xf numFmtId="0" fontId="2" fillId="5" borderId="2" xfId="0" applyFont="1" applyFill="1" applyBorder="1" applyAlignment="1" applyProtection="1">
      <alignment horizontal="justify" vertical="top" wrapText="1"/>
    </xf>
    <xf numFmtId="1" fontId="3" fillId="5" borderId="2" xfId="13" applyNumberFormat="1" applyFont="1" applyFill="1" applyBorder="1" applyAlignment="1" applyProtection="1">
      <alignment horizontal="center" vertical="center"/>
    </xf>
    <xf numFmtId="2" fontId="3" fillId="5" borderId="2" xfId="6" applyNumberFormat="1" applyFont="1" applyFill="1" applyBorder="1" applyAlignment="1" applyProtection="1">
      <alignment horizontal="center" vertical="top"/>
    </xf>
    <xf numFmtId="0" fontId="2" fillId="5" borderId="2" xfId="13" applyFont="1" applyFill="1" applyBorder="1" applyAlignment="1" applyProtection="1">
      <alignment horizontal="justify" vertical="distributed" wrapText="1"/>
    </xf>
    <xf numFmtId="0" fontId="2" fillId="5" borderId="2" xfId="19" applyFont="1" applyFill="1" applyBorder="1" applyAlignment="1" applyProtection="1">
      <alignment horizontal="left" vertical="center" wrapText="1"/>
    </xf>
    <xf numFmtId="43" fontId="2" fillId="5" borderId="2" xfId="1" applyFont="1" applyFill="1" applyBorder="1" applyAlignment="1" applyProtection="1">
      <alignment horizontal="center" vertical="center"/>
    </xf>
    <xf numFmtId="184" fontId="26" fillId="5" borderId="2" xfId="1" applyNumberFormat="1"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xf>
    <xf numFmtId="184" fontId="26" fillId="5" borderId="2" xfId="1" applyNumberFormat="1" applyFont="1" applyFill="1" applyBorder="1" applyAlignment="1" applyProtection="1">
      <alignment horizontal="center" vertical="center"/>
    </xf>
    <xf numFmtId="0" fontId="26" fillId="5" borderId="2" xfId="0" applyFont="1" applyFill="1" applyBorder="1" applyAlignment="1" applyProtection="1">
      <alignment horizontal="center" vertical="center"/>
    </xf>
    <xf numFmtId="43" fontId="27" fillId="5" borderId="2" xfId="1" applyFont="1" applyFill="1" applyBorder="1" applyAlignment="1" applyProtection="1">
      <alignment horizontal="center" vertical="center"/>
    </xf>
    <xf numFmtId="0" fontId="27" fillId="5" borderId="2" xfId="0" applyFont="1" applyFill="1" applyBorder="1" applyAlignment="1" applyProtection="1">
      <alignment horizontal="justify" vertical="center" wrapText="1"/>
    </xf>
    <xf numFmtId="0" fontId="27" fillId="5" borderId="2" xfId="0" applyFont="1" applyFill="1" applyBorder="1" applyAlignment="1" applyProtection="1">
      <alignment horizontal="left" vertical="center" wrapText="1"/>
    </xf>
    <xf numFmtId="2" fontId="27"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justify" vertical="center" wrapText="1"/>
    </xf>
    <xf numFmtId="43" fontId="3" fillId="5" borderId="2" xfId="1" applyFont="1" applyFill="1" applyBorder="1" applyAlignment="1" applyProtection="1">
      <alignment horizontal="right" vertical="center" wrapText="1"/>
    </xf>
    <xf numFmtId="2" fontId="2" fillId="5" borderId="1" xfId="0" applyNumberFormat="1"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xf>
    <xf numFmtId="43" fontId="26" fillId="5" borderId="2" xfId="1" applyFont="1" applyFill="1" applyBorder="1" applyAlignment="1" applyProtection="1">
      <alignment horizontal="center" vertical="center"/>
    </xf>
    <xf numFmtId="0" fontId="2" fillId="5" borderId="2" xfId="0" applyFont="1" applyFill="1" applyBorder="1" applyAlignment="1" applyProtection="1">
      <alignment vertical="center" wrapText="1"/>
    </xf>
    <xf numFmtId="0" fontId="3" fillId="5" borderId="2"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184" fontId="3" fillId="5" borderId="2" xfId="1" applyNumberFormat="1" applyFont="1" applyFill="1" applyBorder="1" applyAlignment="1" applyProtection="1">
      <alignment vertical="center"/>
    </xf>
    <xf numFmtId="43" fontId="3" fillId="5" borderId="2" xfId="1" applyFont="1" applyFill="1" applyBorder="1" applyAlignment="1" applyProtection="1">
      <alignment vertical="center"/>
    </xf>
    <xf numFmtId="43" fontId="2" fillId="5" borderId="2" xfId="1" applyFont="1" applyFill="1" applyBorder="1" applyAlignment="1" applyProtection="1">
      <alignment vertical="center"/>
    </xf>
    <xf numFmtId="184" fontId="3" fillId="5" borderId="2" xfId="1" applyNumberFormat="1" applyFont="1" applyFill="1" applyBorder="1" applyAlignment="1" applyProtection="1">
      <alignment vertical="center" wrapText="1"/>
    </xf>
    <xf numFmtId="43" fontId="3" fillId="5" borderId="2" xfId="1" applyFont="1" applyFill="1" applyBorder="1" applyAlignment="1" applyProtection="1">
      <alignment vertical="center" wrapText="1"/>
    </xf>
    <xf numFmtId="3" fontId="2" fillId="5" borderId="2" xfId="19" applyNumberFormat="1" applyFont="1" applyFill="1" applyBorder="1" applyAlignment="1" applyProtection="1">
      <alignment vertical="center"/>
    </xf>
    <xf numFmtId="0" fontId="26" fillId="5" borderId="2" xfId="0" applyFont="1" applyFill="1" applyBorder="1" applyAlignment="1" applyProtection="1">
      <alignment wrapText="1"/>
    </xf>
    <xf numFmtId="0" fontId="2" fillId="5" borderId="2" xfId="19" applyFont="1" applyFill="1" applyBorder="1" applyAlignment="1" applyProtection="1">
      <alignment vertical="center" wrapText="1"/>
    </xf>
    <xf numFmtId="0" fontId="3" fillId="5" borderId="2" xfId="19" applyFont="1" applyFill="1" applyBorder="1" applyAlignment="1" applyProtection="1">
      <alignment horizontal="center" vertical="center" wrapText="1"/>
    </xf>
    <xf numFmtId="0" fontId="3" fillId="5" borderId="1" xfId="14" applyFont="1" applyFill="1" applyBorder="1" applyAlignment="1" applyProtection="1">
      <alignment horizontal="center" vertical="center" wrapText="1"/>
    </xf>
    <xf numFmtId="0" fontId="31" fillId="5" borderId="2" xfId="0" applyFont="1" applyFill="1" applyBorder="1" applyAlignment="1" applyProtection="1">
      <alignment horizontal="left" vertical="center" wrapText="1"/>
    </xf>
    <xf numFmtId="184" fontId="29" fillId="5" borderId="2" xfId="1" applyNumberFormat="1" applyFont="1" applyFill="1" applyBorder="1" applyAlignment="1" applyProtection="1">
      <alignment horizontal="left" vertical="center" wrapText="1"/>
    </xf>
    <xf numFmtId="0" fontId="29" fillId="5" borderId="2" xfId="0" applyFont="1" applyFill="1" applyBorder="1" applyAlignment="1" applyProtection="1">
      <alignment horizontal="center" vertical="center" wrapText="1"/>
    </xf>
    <xf numFmtId="43" fontId="31" fillId="5" borderId="2" xfId="1" applyFont="1" applyFill="1" applyBorder="1" applyAlignment="1" applyProtection="1">
      <alignment horizontal="left" vertical="center" wrapText="1"/>
    </xf>
    <xf numFmtId="0" fontId="31" fillId="5" borderId="1" xfId="0" applyFont="1" applyFill="1" applyBorder="1" applyAlignment="1" applyProtection="1">
      <alignment horizontal="center" vertical="center"/>
    </xf>
    <xf numFmtId="184" fontId="29" fillId="5" borderId="2" xfId="1" applyNumberFormat="1" applyFont="1" applyFill="1" applyBorder="1" applyAlignment="1" applyProtection="1">
      <alignment vertical="center"/>
    </xf>
    <xf numFmtId="0" fontId="29" fillId="5" borderId="2" xfId="0" applyFont="1" applyFill="1" applyBorder="1" applyAlignment="1" applyProtection="1">
      <alignment horizontal="center" vertical="center"/>
    </xf>
    <xf numFmtId="43" fontId="31" fillId="5" borderId="2" xfId="1" applyFont="1" applyFill="1" applyBorder="1" applyAlignment="1" applyProtection="1">
      <alignment vertical="center"/>
    </xf>
    <xf numFmtId="0" fontId="3" fillId="5" borderId="2" xfId="14" applyFont="1" applyFill="1" applyBorder="1" applyAlignment="1" applyProtection="1">
      <alignment horizontal="center" vertical="center"/>
    </xf>
    <xf numFmtId="187" fontId="3" fillId="5" borderId="1" xfId="5" applyNumberFormat="1" applyFont="1" applyFill="1" applyBorder="1" applyAlignment="1" applyProtection="1">
      <alignment horizontal="center" vertical="center" wrapText="1"/>
    </xf>
    <xf numFmtId="0" fontId="10" fillId="5" borderId="2" xfId="5" applyFont="1" applyFill="1" applyBorder="1" applyAlignment="1" applyProtection="1">
      <alignment horizontal="center" vertical="center" wrapText="1"/>
    </xf>
    <xf numFmtId="43" fontId="13" fillId="5" borderId="2" xfId="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43" fontId="27" fillId="5" borderId="2" xfId="1" applyNumberFormat="1" applyFont="1" applyFill="1" applyBorder="1" applyAlignment="1" applyProtection="1">
      <alignment horizontal="right" vertical="center" wrapText="1"/>
    </xf>
    <xf numFmtId="43" fontId="26" fillId="0" borderId="2" xfId="1" applyNumberFormat="1" applyFont="1" applyFill="1" applyBorder="1" applyAlignment="1" applyProtection="1">
      <alignment horizontal="right" vertical="center"/>
    </xf>
    <xf numFmtId="43" fontId="27" fillId="0" borderId="2" xfId="1" applyNumberFormat="1" applyFont="1" applyFill="1" applyBorder="1" applyAlignment="1" applyProtection="1">
      <alignment horizontal="right" vertical="center" wrapText="1"/>
    </xf>
    <xf numFmtId="43" fontId="2" fillId="2" borderId="2" xfId="1" applyNumberFormat="1" applyFont="1" applyFill="1" applyBorder="1" applyAlignment="1" applyProtection="1">
      <alignment horizontal="center" vertical="center" wrapText="1"/>
    </xf>
    <xf numFmtId="43" fontId="27" fillId="3" borderId="2" xfId="1" applyNumberFormat="1" applyFont="1" applyFill="1" applyBorder="1" applyAlignment="1" applyProtection="1">
      <alignment horizontal="center" vertical="center"/>
    </xf>
    <xf numFmtId="43" fontId="27" fillId="0" borderId="2" xfId="1" applyNumberFormat="1" applyFont="1" applyFill="1" applyBorder="1" applyAlignment="1" applyProtection="1">
      <alignment horizontal="center" vertical="center"/>
    </xf>
    <xf numFmtId="43" fontId="15" fillId="5" borderId="2" xfId="5" applyNumberFormat="1" applyFont="1" applyFill="1" applyBorder="1" applyAlignment="1" applyProtection="1">
      <alignment horizontal="right" vertical="center" wrapText="1"/>
    </xf>
    <xf numFmtId="43" fontId="19" fillId="0" borderId="2" xfId="5" applyNumberFormat="1" applyFont="1" applyFill="1" applyBorder="1" applyAlignment="1" applyProtection="1">
      <alignment horizontal="right" vertical="center" wrapText="1"/>
    </xf>
    <xf numFmtId="43" fontId="3" fillId="0" borderId="2" xfId="4" applyNumberFormat="1" applyFont="1" applyFill="1" applyBorder="1" applyAlignment="1" applyProtection="1">
      <alignment horizontal="right" vertical="center" wrapText="1"/>
    </xf>
    <xf numFmtId="43" fontId="18" fillId="0" borderId="2" xfId="4" applyNumberFormat="1" applyFont="1" applyFill="1" applyBorder="1" applyAlignment="1" applyProtection="1">
      <alignment horizontal="right" vertical="center" wrapText="1"/>
    </xf>
    <xf numFmtId="43" fontId="2" fillId="5" borderId="2" xfId="4" applyNumberFormat="1" applyFont="1" applyFill="1" applyBorder="1" applyAlignment="1" applyProtection="1">
      <alignment horizontal="right" vertical="center" wrapText="1"/>
    </xf>
    <xf numFmtId="43" fontId="2" fillId="0" borderId="2" xfId="4" applyNumberFormat="1" applyFont="1" applyFill="1" applyBorder="1" applyAlignment="1" applyProtection="1">
      <alignment horizontal="right" vertical="center" wrapText="1"/>
    </xf>
    <xf numFmtId="43" fontId="18" fillId="0" borderId="0" xfId="5" applyNumberFormat="1" applyFont="1" applyFill="1" applyBorder="1" applyAlignment="1" applyProtection="1">
      <alignment horizontal="justify" vertical="center" wrapText="1"/>
    </xf>
    <xf numFmtId="43" fontId="2" fillId="2" borderId="2" xfId="1" applyNumberFormat="1" applyFont="1" applyFill="1" applyBorder="1" applyAlignment="1" applyProtection="1">
      <alignment horizontal="right" vertical="center" wrapText="1"/>
    </xf>
    <xf numFmtId="43" fontId="2" fillId="5" borderId="2" xfId="1" applyNumberFormat="1" applyFont="1" applyFill="1" applyBorder="1" applyAlignment="1" applyProtection="1">
      <alignment horizontal="center" vertical="center" wrapText="1"/>
    </xf>
    <xf numFmtId="43" fontId="2" fillId="5" borderId="2" xfId="1" applyNumberFormat="1" applyFont="1" applyFill="1" applyBorder="1" applyAlignment="1" applyProtection="1">
      <alignment horizontal="center" vertical="center"/>
    </xf>
    <xf numFmtId="43" fontId="2" fillId="0" borderId="2" xfId="1"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center" vertical="center"/>
    </xf>
    <xf numFmtId="43" fontId="3" fillId="0" borderId="2" xfId="1" applyNumberFormat="1" applyFont="1" applyFill="1" applyBorder="1" applyAlignment="1" applyProtection="1">
      <alignment horizontal="center" vertical="center" wrapText="1"/>
    </xf>
    <xf numFmtId="43" fontId="3" fillId="0" borderId="2" xfId="1" applyNumberFormat="1" applyFont="1" applyFill="1" applyBorder="1" applyAlignment="1" applyProtection="1">
      <alignment horizontal="left" vertical="center" wrapText="1"/>
    </xf>
    <xf numFmtId="43" fontId="2" fillId="2" borderId="2" xfId="1" applyNumberFormat="1" applyFont="1" applyFill="1" applyBorder="1" applyAlignment="1" applyProtection="1">
      <alignment horizontal="center" vertical="center"/>
    </xf>
    <xf numFmtId="43" fontId="2" fillId="0" borderId="2" xfId="1" applyNumberFormat="1" applyFont="1" applyFill="1" applyBorder="1" applyAlignment="1" applyProtection="1">
      <alignment horizontal="right" vertical="center"/>
    </xf>
    <xf numFmtId="43" fontId="2" fillId="5" borderId="2" xfId="1" applyNumberFormat="1" applyFont="1" applyFill="1" applyBorder="1" applyAlignment="1" applyProtection="1">
      <alignment horizontal="right" vertical="center"/>
    </xf>
    <xf numFmtId="43" fontId="3" fillId="0" borderId="2" xfId="1" applyNumberFormat="1" applyFont="1" applyFill="1" applyBorder="1" applyAlignment="1" applyProtection="1">
      <alignment horizontal="right" vertical="center"/>
    </xf>
    <xf numFmtId="43" fontId="2" fillId="2" borderId="2" xfId="1" applyNumberFormat="1" applyFont="1" applyFill="1" applyBorder="1" applyAlignment="1" applyProtection="1">
      <alignment horizontal="right" vertical="center"/>
    </xf>
    <xf numFmtId="43" fontId="27" fillId="3" borderId="14" xfId="1" applyNumberFormat="1" applyFont="1" applyFill="1" applyBorder="1" applyAlignment="1" applyProtection="1">
      <alignment horizontal="center" vertical="center"/>
    </xf>
    <xf numFmtId="43" fontId="2" fillId="4" borderId="2" xfId="1" applyNumberFormat="1" applyFont="1" applyFill="1" applyBorder="1" applyAlignment="1" applyProtection="1">
      <alignment horizontal="right" vertical="center"/>
    </xf>
    <xf numFmtId="43" fontId="2" fillId="5" borderId="2" xfId="1" applyNumberFormat="1" applyFont="1" applyFill="1" applyBorder="1" applyAlignment="1" applyProtection="1">
      <alignment horizontal="right" vertical="top"/>
    </xf>
    <xf numFmtId="43" fontId="2" fillId="0" borderId="2" xfId="1" applyNumberFormat="1" applyFont="1" applyFill="1" applyBorder="1" applyAlignment="1" applyProtection="1">
      <alignment horizontal="right" vertical="center" wrapText="1"/>
    </xf>
    <xf numFmtId="43" fontId="3" fillId="0" borderId="2" xfId="1" applyNumberFormat="1" applyFont="1" applyFill="1" applyBorder="1" applyAlignment="1" applyProtection="1">
      <alignment vertical="center"/>
    </xf>
    <xf numFmtId="43" fontId="3" fillId="0" borderId="2" xfId="0" applyNumberFormat="1" applyFont="1" applyFill="1" applyBorder="1" applyAlignment="1" applyProtection="1"/>
    <xf numFmtId="43" fontId="3" fillId="0" borderId="2" xfId="1" applyNumberFormat="1" applyFont="1" applyFill="1" applyBorder="1" applyAlignment="1" applyProtection="1">
      <alignment horizontal="right" vertical="center" wrapText="1"/>
    </xf>
    <xf numFmtId="43" fontId="2" fillId="5" borderId="2" xfId="1" applyNumberFormat="1" applyFont="1" applyFill="1" applyBorder="1" applyAlignment="1" applyProtection="1">
      <alignment horizontal="right" vertical="center" wrapText="1"/>
    </xf>
    <xf numFmtId="43" fontId="3" fillId="0" borderId="2" xfId="1" applyNumberFormat="1" applyFont="1" applyBorder="1" applyAlignment="1" applyProtection="1">
      <alignment horizontal="right" vertical="center"/>
    </xf>
    <xf numFmtId="43" fontId="2" fillId="0" borderId="12" xfId="1" applyNumberFormat="1" applyFont="1" applyFill="1" applyBorder="1" applyAlignment="1" applyProtection="1">
      <alignment horizontal="center" vertical="center"/>
    </xf>
    <xf numFmtId="43" fontId="2" fillId="0" borderId="2" xfId="1" applyNumberFormat="1" applyFont="1" applyFill="1" applyBorder="1" applyAlignment="1" applyProtection="1">
      <alignment horizontal="center" vertical="center"/>
    </xf>
    <xf numFmtId="43" fontId="26" fillId="0" borderId="2" xfId="1" applyNumberFormat="1" applyFont="1" applyFill="1" applyBorder="1" applyAlignment="1" applyProtection="1">
      <alignment horizontal="center" vertical="center"/>
    </xf>
    <xf numFmtId="43" fontId="27" fillId="5" borderId="2" xfId="1" applyNumberFormat="1" applyFont="1" applyFill="1" applyBorder="1" applyAlignment="1" applyProtection="1">
      <alignment horizontal="center" vertical="center"/>
    </xf>
    <xf numFmtId="43" fontId="3" fillId="2" borderId="2" xfId="1" applyNumberFormat="1" applyFont="1" applyFill="1" applyBorder="1" applyAlignment="1" applyProtection="1">
      <alignment horizontal="center" vertical="center" wrapText="1"/>
    </xf>
    <xf numFmtId="43" fontId="2" fillId="0" borderId="2" xfId="1" applyNumberFormat="1" applyFont="1" applyFill="1" applyBorder="1" applyAlignment="1" applyProtection="1">
      <alignment horizontal="left" vertical="center"/>
    </xf>
    <xf numFmtId="43" fontId="3" fillId="0" borderId="2" xfId="1" applyNumberFormat="1" applyFont="1" applyFill="1" applyBorder="1" applyAlignment="1" applyProtection="1">
      <alignment horizontal="left" vertical="center"/>
    </xf>
    <xf numFmtId="43" fontId="2" fillId="0" borderId="2" xfId="1" applyNumberFormat="1" applyFont="1" applyFill="1" applyBorder="1" applyAlignment="1" applyProtection="1">
      <alignment horizontal="left" vertical="center" wrapText="1"/>
    </xf>
    <xf numFmtId="43" fontId="2" fillId="5" borderId="2" xfId="1" applyNumberFormat="1" applyFont="1" applyFill="1" applyBorder="1" applyAlignment="1" applyProtection="1">
      <alignment horizontal="left" vertical="center"/>
    </xf>
    <xf numFmtId="43" fontId="2" fillId="0" borderId="2" xfId="1" applyNumberFormat="1" applyFont="1" applyFill="1" applyBorder="1" applyAlignment="1" applyProtection="1">
      <alignment vertical="center"/>
    </xf>
    <xf numFmtId="43" fontId="2" fillId="5" borderId="2" xfId="1" applyNumberFormat="1" applyFont="1" applyFill="1" applyBorder="1" applyAlignment="1" applyProtection="1">
      <alignment vertical="center"/>
    </xf>
    <xf numFmtId="43" fontId="3" fillId="0" borderId="2" xfId="1" applyNumberFormat="1" applyFont="1" applyFill="1" applyBorder="1" applyAlignment="1" applyProtection="1">
      <alignment vertical="center" wrapText="1"/>
    </xf>
    <xf numFmtId="43" fontId="31" fillId="5" borderId="2" xfId="1" applyNumberFormat="1" applyFont="1" applyFill="1" applyBorder="1" applyAlignment="1" applyProtection="1">
      <alignment horizontal="right" vertical="center" wrapText="1"/>
    </xf>
    <xf numFmtId="43" fontId="29" fillId="0" borderId="2" xfId="1" applyNumberFormat="1" applyFont="1" applyFill="1" applyBorder="1" applyAlignment="1" applyProtection="1">
      <alignment vertical="center"/>
    </xf>
    <xf numFmtId="43" fontId="31" fillId="5" borderId="2" xfId="1" applyNumberFormat="1" applyFont="1" applyFill="1" applyBorder="1" applyAlignment="1" applyProtection="1">
      <alignment vertical="center"/>
    </xf>
    <xf numFmtId="43" fontId="2" fillId="5" borderId="2" xfId="1" applyNumberFormat="1" applyFont="1" applyFill="1" applyBorder="1" applyAlignment="1" applyProtection="1">
      <alignment vertical="center" wrapText="1"/>
    </xf>
    <xf numFmtId="43" fontId="32" fillId="5" borderId="2" xfId="1" applyNumberFormat="1" applyFont="1" applyFill="1" applyBorder="1" applyAlignment="1" applyProtection="1">
      <alignment horizontal="center" vertical="center" wrapText="1"/>
    </xf>
    <xf numFmtId="43" fontId="3" fillId="5" borderId="2" xfId="1" applyNumberFormat="1" applyFont="1" applyFill="1" applyBorder="1" applyAlignment="1" applyProtection="1">
      <alignment horizontal="center" vertical="center"/>
    </xf>
    <xf numFmtId="43" fontId="3" fillId="2" borderId="7" xfId="1" applyNumberFormat="1" applyFont="1" applyFill="1" applyBorder="1" applyAlignment="1" applyProtection="1">
      <alignment horizontal="center" vertical="center"/>
    </xf>
    <xf numFmtId="0" fontId="26" fillId="0" borderId="0" xfId="0" applyFont="1" applyProtection="1"/>
    <xf numFmtId="0" fontId="26" fillId="0" borderId="0" xfId="0" applyFont="1" applyFill="1" applyProtection="1"/>
    <xf numFmtId="43" fontId="18" fillId="4" borderId="16" xfId="2" applyNumberFormat="1" applyFont="1" applyFill="1" applyBorder="1" applyAlignment="1" applyProtection="1">
      <alignment horizontal="center" vertical="center" wrapText="1"/>
      <protection locked="0"/>
    </xf>
    <xf numFmtId="0" fontId="26" fillId="0" borderId="0" xfId="0" applyFont="1" applyFill="1" applyBorder="1" applyProtection="1"/>
    <xf numFmtId="184" fontId="3" fillId="0" borderId="2" xfId="7" applyNumberFormat="1" applyFont="1" applyFill="1" applyBorder="1" applyAlignment="1" applyProtection="1">
      <alignment horizontal="center" vertical="center"/>
    </xf>
    <xf numFmtId="43" fontId="26" fillId="0" borderId="2" xfId="1" applyNumberFormat="1" applyFont="1" applyBorder="1" applyAlignment="1" applyProtection="1">
      <alignment horizontal="right" vertical="center"/>
    </xf>
    <xf numFmtId="0" fontId="3" fillId="0" borderId="2" xfId="7" applyFont="1" applyFill="1" applyBorder="1" applyAlignment="1" applyProtection="1">
      <alignment horizontal="justify" vertical="center" wrapText="1"/>
    </xf>
    <xf numFmtId="184" fontId="26" fillId="0" borderId="0" xfId="1" applyNumberFormat="1" applyFont="1" applyProtection="1"/>
    <xf numFmtId="0" fontId="2" fillId="2" borderId="17" xfId="0" applyFont="1" applyFill="1" applyBorder="1" applyAlignment="1" applyProtection="1">
      <alignment horizontal="left" vertical="top" wrapText="1"/>
    </xf>
    <xf numFmtId="186" fontId="3" fillId="0" borderId="2" xfId="1" applyNumberFormat="1" applyFont="1" applyFill="1" applyBorder="1" applyAlignment="1" applyProtection="1">
      <alignment horizontal="left" vertical="top" wrapText="1"/>
    </xf>
    <xf numFmtId="43" fontId="3" fillId="0" borderId="2" xfId="1" applyFont="1" applyFill="1" applyBorder="1" applyAlignment="1" applyProtection="1">
      <alignment horizontal="left" vertical="top" wrapText="1"/>
    </xf>
    <xf numFmtId="43" fontId="31" fillId="5" borderId="2" xfId="1" applyFont="1" applyFill="1" applyBorder="1" applyAlignment="1" applyProtection="1">
      <alignment horizontal="left" vertical="top" wrapText="1"/>
    </xf>
    <xf numFmtId="0" fontId="26" fillId="0" borderId="0" xfId="0" applyFont="1" applyAlignment="1" applyProtection="1">
      <alignment horizontal="left" vertical="top" wrapText="1"/>
    </xf>
    <xf numFmtId="0" fontId="3" fillId="2" borderId="0" xfId="0" applyFont="1" applyFill="1" applyAlignment="1" applyProtection="1">
      <alignment horizontal="left" vertical="top" wrapText="1"/>
    </xf>
    <xf numFmtId="43" fontId="2" fillId="2" borderId="0" xfId="1" applyFont="1" applyFill="1" applyAlignment="1" applyProtection="1">
      <alignment horizontal="left" vertical="top" wrapText="1"/>
    </xf>
    <xf numFmtId="43" fontId="2" fillId="2" borderId="11" xfId="1" applyFont="1" applyFill="1" applyBorder="1" applyAlignment="1" applyProtection="1">
      <alignment horizontal="left" vertical="center" wrapText="1"/>
    </xf>
    <xf numFmtId="43" fontId="27" fillId="3" borderId="12" xfId="1" applyFont="1" applyFill="1" applyBorder="1" applyAlignment="1" applyProtection="1">
      <alignment horizontal="left" vertical="top" wrapText="1"/>
    </xf>
    <xf numFmtId="43" fontId="26" fillId="0" borderId="2" xfId="1" applyFont="1" applyFill="1" applyBorder="1" applyAlignment="1" applyProtection="1">
      <alignment horizontal="left" vertical="top" wrapText="1"/>
    </xf>
    <xf numFmtId="43" fontId="27" fillId="5" borderId="2" xfId="1" applyFont="1" applyFill="1" applyBorder="1" applyAlignment="1" applyProtection="1">
      <alignment horizontal="left" vertical="top" wrapText="1"/>
    </xf>
    <xf numFmtId="43" fontId="27" fillId="0" borderId="2" xfId="1" applyFont="1" applyFill="1" applyBorder="1" applyAlignment="1" applyProtection="1">
      <alignment horizontal="left" vertical="top" wrapText="1"/>
    </xf>
    <xf numFmtId="43" fontId="26" fillId="4" borderId="2" xfId="1" applyFont="1" applyFill="1" applyBorder="1" applyAlignment="1" applyProtection="1">
      <alignment horizontal="left" vertical="top" wrapText="1"/>
      <protection locked="0"/>
    </xf>
    <xf numFmtId="43" fontId="2" fillId="2" borderId="2" xfId="1" applyFont="1" applyFill="1" applyBorder="1" applyAlignment="1" applyProtection="1">
      <alignment horizontal="left" vertical="top" wrapText="1"/>
    </xf>
    <xf numFmtId="43" fontId="27" fillId="3" borderId="2" xfId="1" applyFont="1" applyFill="1" applyBorder="1" applyAlignment="1" applyProtection="1">
      <alignment horizontal="left" vertical="top" wrapText="1"/>
    </xf>
    <xf numFmtId="3" fontId="15" fillId="5" borderId="2" xfId="2" applyNumberFormat="1" applyFont="1" applyFill="1" applyBorder="1" applyAlignment="1" applyProtection="1">
      <alignment horizontal="left" vertical="top" wrapText="1"/>
    </xf>
    <xf numFmtId="4" fontId="19" fillId="0" borderId="2" xfId="2" applyNumberFormat="1" applyFont="1" applyFill="1" applyBorder="1" applyAlignment="1" applyProtection="1">
      <alignment horizontal="left" vertical="top" wrapText="1"/>
    </xf>
    <xf numFmtId="4" fontId="2" fillId="0" borderId="2" xfId="2" applyNumberFormat="1" applyFont="1" applyFill="1" applyBorder="1" applyAlignment="1" applyProtection="1">
      <alignment horizontal="left" vertical="top" wrapText="1"/>
    </xf>
    <xf numFmtId="4" fontId="3" fillId="4" borderId="2" xfId="5" applyNumberFormat="1" applyFont="1" applyFill="1" applyBorder="1" applyAlignment="1" applyProtection="1">
      <alignment horizontal="left" vertical="top" wrapText="1"/>
      <protection locked="0"/>
    </xf>
    <xf numFmtId="4" fontId="3" fillId="0" borderId="2" xfId="2" applyNumberFormat="1" applyFont="1" applyFill="1" applyBorder="1" applyAlignment="1" applyProtection="1">
      <alignment horizontal="left" vertical="top" wrapText="1"/>
    </xf>
    <xf numFmtId="4" fontId="2" fillId="5" borderId="2" xfId="2" applyNumberFormat="1" applyFont="1" applyFill="1" applyBorder="1" applyAlignment="1" applyProtection="1">
      <alignment horizontal="left" vertical="top" wrapText="1"/>
    </xf>
    <xf numFmtId="4" fontId="3" fillId="4" borderId="2" xfId="2" applyNumberFormat="1" applyFont="1" applyFill="1" applyBorder="1" applyAlignment="1" applyProtection="1">
      <alignment horizontal="left" vertical="top" wrapText="1"/>
      <protection locked="0"/>
    </xf>
    <xf numFmtId="4" fontId="2" fillId="4" borderId="2" xfId="2" applyNumberFormat="1" applyFont="1" applyFill="1" applyBorder="1" applyAlignment="1" applyProtection="1">
      <alignment horizontal="left" vertical="top" wrapText="1"/>
      <protection locked="0"/>
    </xf>
    <xf numFmtId="4" fontId="3" fillId="5" borderId="2" xfId="2" applyNumberFormat="1" applyFont="1" applyFill="1" applyBorder="1" applyAlignment="1" applyProtection="1">
      <alignment horizontal="left" vertical="top" wrapText="1"/>
    </xf>
    <xf numFmtId="43" fontId="3" fillId="5" borderId="2" xfId="1" applyFont="1" applyFill="1" applyBorder="1" applyAlignment="1" applyProtection="1">
      <alignment horizontal="left" vertical="top" wrapText="1"/>
    </xf>
    <xf numFmtId="43" fontId="2" fillId="0" borderId="2" xfId="1" applyFont="1" applyFill="1" applyBorder="1" applyAlignment="1" applyProtection="1">
      <alignment horizontal="left" vertical="top" wrapText="1"/>
    </xf>
    <xf numFmtId="43" fontId="3" fillId="4" borderId="2" xfId="1" applyFont="1" applyFill="1" applyBorder="1" applyAlignment="1" applyProtection="1">
      <alignment horizontal="left" vertical="top" wrapText="1"/>
      <protection locked="0"/>
    </xf>
    <xf numFmtId="43" fontId="2" fillId="5" borderId="2" xfId="1" applyFont="1" applyFill="1" applyBorder="1" applyAlignment="1" applyProtection="1">
      <alignment horizontal="left" vertical="top" wrapText="1"/>
    </xf>
    <xf numFmtId="43" fontId="3" fillId="4" borderId="2" xfId="2" applyFont="1" applyFill="1" applyBorder="1" applyAlignment="1" applyProtection="1">
      <alignment horizontal="left" vertical="top" wrapText="1"/>
      <protection locked="0"/>
    </xf>
    <xf numFmtId="43" fontId="3" fillId="0" borderId="2" xfId="2" applyFont="1" applyFill="1" applyBorder="1" applyAlignment="1" applyProtection="1">
      <alignment horizontal="left" vertical="top" wrapText="1"/>
    </xf>
    <xf numFmtId="43" fontId="3" fillId="2" borderId="2" xfId="1" applyFont="1" applyFill="1" applyBorder="1" applyAlignment="1" applyProtection="1">
      <alignment horizontal="left" vertical="top" wrapText="1"/>
    </xf>
    <xf numFmtId="186" fontId="2" fillId="0" borderId="2" xfId="1" applyNumberFormat="1" applyFont="1" applyFill="1" applyBorder="1" applyAlignment="1" applyProtection="1">
      <alignment horizontal="left" vertical="top" wrapText="1"/>
    </xf>
    <xf numFmtId="186" fontId="3" fillId="5" borderId="2" xfId="1" applyNumberFormat="1" applyFont="1" applyFill="1" applyBorder="1" applyAlignment="1" applyProtection="1">
      <alignment horizontal="left" vertical="top" wrapText="1"/>
    </xf>
    <xf numFmtId="186" fontId="2" fillId="5" borderId="2" xfId="1" applyNumberFormat="1" applyFont="1" applyFill="1" applyBorder="1" applyAlignment="1" applyProtection="1">
      <alignment horizontal="left" vertical="top" wrapText="1"/>
    </xf>
    <xf numFmtId="186" fontId="3" fillId="4" borderId="2" xfId="1" applyNumberFormat="1" applyFont="1" applyFill="1" applyBorder="1" applyAlignment="1" applyProtection="1">
      <alignment horizontal="left" vertical="top" wrapText="1"/>
      <protection locked="0"/>
    </xf>
    <xf numFmtId="186" fontId="26" fillId="4" borderId="2" xfId="1" applyNumberFormat="1" applyFont="1" applyFill="1" applyBorder="1" applyAlignment="1" applyProtection="1">
      <alignment horizontal="left" vertical="top" wrapText="1"/>
      <protection locked="0"/>
    </xf>
    <xf numFmtId="186" fontId="3" fillId="2" borderId="2" xfId="1" applyNumberFormat="1" applyFont="1" applyFill="1" applyBorder="1" applyAlignment="1" applyProtection="1">
      <alignment horizontal="left" vertical="top" wrapText="1"/>
    </xf>
    <xf numFmtId="43" fontId="27" fillId="3" borderId="14" xfId="1" applyFont="1" applyFill="1" applyBorder="1" applyAlignment="1" applyProtection="1">
      <alignment horizontal="left" vertical="top" wrapText="1"/>
    </xf>
    <xf numFmtId="0" fontId="27" fillId="4" borderId="2" xfId="13" applyFont="1" applyFill="1" applyBorder="1" applyAlignment="1" applyProtection="1">
      <alignment horizontal="left" vertical="top" wrapText="1"/>
    </xf>
    <xf numFmtId="1" fontId="2" fillId="5" borderId="2" xfId="13" applyNumberFormat="1" applyFont="1" applyFill="1" applyBorder="1" applyAlignment="1" applyProtection="1">
      <alignment horizontal="left" vertical="top" wrapText="1"/>
    </xf>
    <xf numFmtId="2" fontId="2" fillId="5" borderId="2" xfId="13" applyNumberFormat="1" applyFont="1" applyFill="1" applyBorder="1" applyAlignment="1" applyProtection="1">
      <alignment horizontal="left" vertical="top" wrapText="1"/>
    </xf>
    <xf numFmtId="2" fontId="3" fillId="0" borderId="2" xfId="13" applyNumberFormat="1" applyFont="1" applyFill="1" applyBorder="1" applyAlignment="1" applyProtection="1">
      <alignment horizontal="left" vertical="top" wrapText="1"/>
    </xf>
    <xf numFmtId="2" fontId="2" fillId="0" borderId="2" xfId="13" applyNumberFormat="1" applyFont="1" applyFill="1" applyBorder="1" applyAlignment="1" applyProtection="1">
      <alignment horizontal="left" vertical="top" wrapText="1"/>
    </xf>
    <xf numFmtId="0" fontId="3" fillId="0" borderId="2" xfId="13" applyFont="1" applyFill="1" applyBorder="1" applyAlignment="1" applyProtection="1">
      <alignment horizontal="left" vertical="top" wrapText="1"/>
    </xf>
    <xf numFmtId="0" fontId="3" fillId="4" borderId="2" xfId="13" applyFont="1" applyFill="1" applyBorder="1" applyAlignment="1" applyProtection="1">
      <alignment horizontal="left" vertical="top" wrapText="1"/>
      <protection locked="0"/>
    </xf>
    <xf numFmtId="1" fontId="3" fillId="4" borderId="2" xfId="13" applyNumberFormat="1" applyFont="1" applyFill="1" applyBorder="1" applyAlignment="1" applyProtection="1">
      <alignment horizontal="left" vertical="top" wrapText="1"/>
      <protection locked="0"/>
    </xf>
    <xf numFmtId="1" fontId="3" fillId="0" borderId="2" xfId="13" applyNumberFormat="1" applyFont="1" applyFill="1" applyBorder="1" applyAlignment="1" applyProtection="1">
      <alignment horizontal="left" vertical="top" wrapText="1"/>
    </xf>
    <xf numFmtId="195" fontId="3" fillId="0" borderId="2" xfId="15" applyNumberFormat="1" applyFont="1" applyFill="1" applyBorder="1" applyAlignment="1" applyProtection="1">
      <alignment horizontal="left" vertical="top" wrapText="1"/>
    </xf>
    <xf numFmtId="195" fontId="3" fillId="4" borderId="2" xfId="15" applyNumberFormat="1" applyFont="1" applyFill="1" applyBorder="1" applyAlignment="1" applyProtection="1">
      <alignment horizontal="left" vertical="top" wrapText="1"/>
      <protection locked="0"/>
    </xf>
    <xf numFmtId="1" fontId="3" fillId="4" borderId="2" xfId="0" applyNumberFormat="1" applyFont="1" applyFill="1" applyBorder="1" applyAlignment="1" applyProtection="1">
      <alignment horizontal="left" vertical="top" wrapText="1"/>
      <protection locked="0"/>
    </xf>
    <xf numFmtId="1" fontId="3" fillId="0" borderId="2" xfId="0" applyNumberFormat="1" applyFont="1" applyFill="1" applyBorder="1" applyAlignment="1" applyProtection="1">
      <alignment horizontal="left" vertical="top" wrapText="1"/>
    </xf>
    <xf numFmtId="0" fontId="3" fillId="5" borderId="2" xfId="13" applyFont="1" applyFill="1" applyBorder="1" applyAlignment="1" applyProtection="1">
      <alignment horizontal="left" vertical="top" wrapText="1"/>
    </xf>
    <xf numFmtId="0" fontId="26" fillId="0" borderId="2" xfId="0" applyFont="1" applyBorder="1" applyAlignment="1" applyProtection="1">
      <alignment horizontal="left" vertical="top" wrapText="1"/>
    </xf>
    <xf numFmtId="1" fontId="3" fillId="0" borderId="2" xfId="12" applyNumberFormat="1" applyFont="1" applyFill="1" applyBorder="1" applyAlignment="1" applyProtection="1">
      <alignment horizontal="left" vertical="top" wrapText="1"/>
    </xf>
    <xf numFmtId="0" fontId="2" fillId="0" borderId="2" xfId="12" applyFont="1" applyFill="1" applyBorder="1" applyAlignment="1" applyProtection="1">
      <alignment horizontal="left" vertical="top" wrapText="1"/>
    </xf>
    <xf numFmtId="0" fontId="3" fillId="4" borderId="2" xfId="12" applyFont="1" applyFill="1" applyBorder="1" applyAlignment="1" applyProtection="1">
      <alignment horizontal="left" vertical="top" wrapText="1"/>
      <protection locked="0"/>
    </xf>
    <xf numFmtId="2" fontId="3" fillId="0" borderId="2" xfId="0" applyNumberFormat="1" applyFont="1" applyFill="1" applyBorder="1" applyAlignment="1" applyProtection="1">
      <alignment horizontal="left" vertical="top" wrapText="1"/>
    </xf>
    <xf numFmtId="1" fontId="3" fillId="5" borderId="2" xfId="13" applyNumberFormat="1" applyFont="1" applyFill="1" applyBorder="1" applyAlignment="1" applyProtection="1">
      <alignment horizontal="left" vertical="top" wrapText="1"/>
    </xf>
    <xf numFmtId="43" fontId="2" fillId="0" borderId="12" xfId="1" applyFont="1" applyFill="1" applyBorder="1" applyAlignment="1" applyProtection="1">
      <alignment horizontal="left" vertical="top" wrapText="1"/>
    </xf>
    <xf numFmtId="43" fontId="26" fillId="5" borderId="2" xfId="1" applyFont="1" applyFill="1" applyBorder="1" applyAlignment="1" applyProtection="1">
      <alignment horizontal="left" vertical="top" wrapText="1"/>
    </xf>
    <xf numFmtId="184" fontId="3" fillId="4" borderId="2" xfId="1" applyNumberFormat="1" applyFont="1" applyFill="1" applyBorder="1" applyAlignment="1" applyProtection="1">
      <alignment horizontal="left" vertical="top" wrapText="1"/>
      <protection locked="0"/>
    </xf>
    <xf numFmtId="0" fontId="2" fillId="5" borderId="2" xfId="19" applyFont="1" applyFill="1" applyBorder="1" applyAlignment="1" applyProtection="1">
      <alignment horizontal="left" vertical="top" wrapText="1"/>
    </xf>
    <xf numFmtId="0" fontId="26" fillId="4" borderId="2" xfId="0" applyFont="1" applyFill="1" applyBorder="1" applyAlignment="1" applyProtection="1">
      <alignment horizontal="left" vertical="top" wrapText="1"/>
      <protection locked="0"/>
    </xf>
    <xf numFmtId="43" fontId="29" fillId="0" borderId="2" xfId="1" applyFont="1" applyFill="1" applyBorder="1" applyAlignment="1" applyProtection="1">
      <alignment horizontal="left" vertical="top" wrapText="1"/>
    </xf>
    <xf numFmtId="43" fontId="2" fillId="3" borderId="2" xfId="1" applyNumberFormat="1" applyFont="1" applyFill="1" applyBorder="1" applyAlignment="1" applyProtection="1">
      <alignment horizontal="left" vertical="top" wrapText="1"/>
    </xf>
    <xf numFmtId="43" fontId="13" fillId="5" borderId="2" xfId="1" applyFont="1" applyFill="1" applyBorder="1" applyAlignment="1" applyProtection="1">
      <alignment horizontal="left" vertical="top" wrapText="1"/>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 fillId="2"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2" fillId="4" borderId="0" xfId="0" applyFont="1" applyFill="1" applyAlignment="1" applyProtection="1">
      <alignment horizontal="left" vertical="center" wrapText="1"/>
      <protection locked="0"/>
    </xf>
    <xf numFmtId="0" fontId="23"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 fillId="2" borderId="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4" fillId="2" borderId="22"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3" fillId="2" borderId="0" xfId="0" applyFont="1" applyFill="1" applyAlignment="1" applyProtection="1">
      <alignment horizontal="left" vertical="center" wrapText="1"/>
    </xf>
    <xf numFmtId="43" fontId="3" fillId="4" borderId="10" xfId="1" applyFont="1" applyFill="1" applyBorder="1" applyAlignment="1" applyProtection="1">
      <alignment horizontal="center" vertical="center" wrapText="1"/>
      <protection locked="0"/>
    </xf>
    <xf numFmtId="43" fontId="3" fillId="4" borderId="18" xfId="1" applyFont="1" applyFill="1" applyBorder="1" applyAlignment="1" applyProtection="1">
      <alignment horizontal="center" vertical="center" wrapText="1"/>
      <protection locked="0"/>
    </xf>
    <xf numFmtId="43" fontId="3" fillId="4" borderId="19" xfId="1" applyFont="1" applyFill="1" applyBorder="1" applyAlignment="1" applyProtection="1">
      <alignment horizontal="center" vertical="center" wrapText="1"/>
      <protection locked="0"/>
    </xf>
    <xf numFmtId="43" fontId="3" fillId="2" borderId="7" xfId="1" applyNumberFormat="1" applyFont="1" applyFill="1" applyBorder="1" applyAlignment="1" applyProtection="1">
      <alignment horizontal="center" vertical="center"/>
    </xf>
    <xf numFmtId="43" fontId="3" fillId="2" borderId="8" xfId="1" applyNumberFormat="1" applyFont="1" applyFill="1" applyBorder="1" applyAlignment="1" applyProtection="1">
      <alignment horizontal="center" vertical="center"/>
    </xf>
    <xf numFmtId="43" fontId="3" fillId="2" borderId="17" xfId="1" applyNumberFormat="1" applyFont="1" applyFill="1" applyBorder="1" applyAlignment="1" applyProtection="1">
      <alignment horizontal="center" vertical="center"/>
    </xf>
  </cellXfs>
  <cellStyles count="21">
    <cellStyle name="Comma" xfId="1" builtinId="3"/>
    <cellStyle name="Comma 10" xfId="2"/>
    <cellStyle name="Comma 19" xfId="3"/>
    <cellStyle name="Comma 2" xfId="4"/>
    <cellStyle name="Normal" xfId="0" builtinId="0"/>
    <cellStyle name="Normal 10 2" xfId="5"/>
    <cellStyle name="Normal 17" xfId="6"/>
    <cellStyle name="Normal 19" xfId="7"/>
    <cellStyle name="Normal 19 2" xfId="8"/>
    <cellStyle name="Normal 2" xfId="9"/>
    <cellStyle name="Normal 22" xfId="10"/>
    <cellStyle name="Normal 24" xfId="11"/>
    <cellStyle name="Normal 26" xfId="12"/>
    <cellStyle name="Normal 3" xfId="13"/>
    <cellStyle name="Normal 3 10" xfId="14"/>
    <cellStyle name="Normal 4" xfId="15"/>
    <cellStyle name="Normal_190-F1" xfId="16"/>
    <cellStyle name="Normal_3.Equipment Schedule" xfId="17"/>
    <cellStyle name="Normal_price-estimate-(s-w-t-07.08.2002)" xfId="18"/>
    <cellStyle name="Normal_Sheet1" xfId="19"/>
    <cellStyle name="Style 1" xfId="20"/>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658</xdr:row>
      <xdr:rowOff>0</xdr:rowOff>
    </xdr:from>
    <xdr:to>
      <xdr:col>2</xdr:col>
      <xdr:colOff>0</xdr:colOff>
      <xdr:row>659</xdr:row>
      <xdr:rowOff>0</xdr:rowOff>
    </xdr:to>
    <xdr:pic>
      <xdr:nvPicPr>
        <xdr:cNvPr id="8270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70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71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71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1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1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1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1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oneCellAnchor>
    <xdr:from>
      <xdr:col>1</xdr:col>
      <xdr:colOff>455295</xdr:colOff>
      <xdr:row>658</xdr:row>
      <xdr:rowOff>0</xdr:rowOff>
    </xdr:from>
    <xdr:ext cx="18949" cy="180036"/>
    <xdr:sp macro="" textlink="">
      <xdr:nvSpPr>
        <xdr:cNvPr id="10"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1"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2"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3"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4"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5"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6"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7"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8"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3"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4"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5"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6"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7"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8"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9"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0"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1"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2"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3"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4"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5"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6"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7"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8"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39"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0"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1"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2"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3"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4"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5"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6"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7"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8"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49"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0"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1"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2"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3"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4"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5"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56"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658</xdr:row>
      <xdr:rowOff>0</xdr:rowOff>
    </xdr:from>
    <xdr:to>
      <xdr:col>2</xdr:col>
      <xdr:colOff>0</xdr:colOff>
      <xdr:row>659</xdr:row>
      <xdr:rowOff>76200</xdr:rowOff>
    </xdr:to>
    <xdr:pic>
      <xdr:nvPicPr>
        <xdr:cNvPr id="8276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667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76200</xdr:rowOff>
    </xdr:to>
    <xdr:pic>
      <xdr:nvPicPr>
        <xdr:cNvPr id="8276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667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76200</xdr:rowOff>
    </xdr:to>
    <xdr:pic>
      <xdr:nvPicPr>
        <xdr:cNvPr id="8276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667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76200</xdr:rowOff>
    </xdr:to>
    <xdr:pic>
      <xdr:nvPicPr>
        <xdr:cNvPr id="8276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667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6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6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6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77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47625</xdr:rowOff>
    </xdr:to>
    <xdr:pic>
      <xdr:nvPicPr>
        <xdr:cNvPr id="8277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238125"/>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47625</xdr:rowOff>
    </xdr:to>
    <xdr:pic>
      <xdr:nvPicPr>
        <xdr:cNvPr id="8277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238125"/>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47625</xdr:rowOff>
    </xdr:to>
    <xdr:pic>
      <xdr:nvPicPr>
        <xdr:cNvPr id="8277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238125"/>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47625</xdr:rowOff>
    </xdr:to>
    <xdr:pic>
      <xdr:nvPicPr>
        <xdr:cNvPr id="8277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238125"/>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0</xdr:rowOff>
    </xdr:to>
    <xdr:pic>
      <xdr:nvPicPr>
        <xdr:cNvPr id="8277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190500"/>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0</xdr:rowOff>
    </xdr:to>
    <xdr:pic>
      <xdr:nvPicPr>
        <xdr:cNvPr id="8277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190500"/>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0</xdr:rowOff>
    </xdr:to>
    <xdr:pic>
      <xdr:nvPicPr>
        <xdr:cNvPr id="8277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190500"/>
        </a:xfrm>
        <a:prstGeom prst="rect">
          <a:avLst/>
        </a:prstGeom>
        <a:noFill/>
        <a:ln w="1">
          <a:noFill/>
          <a:miter lim="800000"/>
          <a:headEnd/>
          <a:tailEnd/>
        </a:ln>
      </xdr:spPr>
    </xdr:pic>
    <xdr:clientData/>
  </xdr:twoCellAnchor>
  <xdr:twoCellAnchor editAs="oneCell">
    <xdr:from>
      <xdr:col>2</xdr:col>
      <xdr:colOff>0</xdr:colOff>
      <xdr:row>2102</xdr:row>
      <xdr:rowOff>0</xdr:rowOff>
    </xdr:from>
    <xdr:to>
      <xdr:col>2</xdr:col>
      <xdr:colOff>0</xdr:colOff>
      <xdr:row>2103</xdr:row>
      <xdr:rowOff>0</xdr:rowOff>
    </xdr:to>
    <xdr:pic>
      <xdr:nvPicPr>
        <xdr:cNvPr id="8277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17708750"/>
          <a:ext cx="0" cy="190500"/>
        </a:xfrm>
        <a:prstGeom prst="rect">
          <a:avLst/>
        </a:prstGeom>
        <a:noFill/>
        <a:ln w="1">
          <a:noFill/>
          <a:miter lim="800000"/>
          <a:headEnd/>
          <a:tailEnd/>
        </a:ln>
      </xdr:spPr>
    </xdr:pic>
    <xdr:clientData/>
  </xdr:twoCellAnchor>
  <xdr:oneCellAnchor>
    <xdr:from>
      <xdr:col>1</xdr:col>
      <xdr:colOff>455295</xdr:colOff>
      <xdr:row>2102</xdr:row>
      <xdr:rowOff>0</xdr:rowOff>
    </xdr:from>
    <xdr:ext cx="18949" cy="180036"/>
    <xdr:sp macro="" textlink="">
      <xdr:nvSpPr>
        <xdr:cNvPr id="73"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4"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5"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6"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7"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8"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79"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0"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1"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2"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3"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4"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5"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6"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7"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8"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89"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0"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1"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2"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3"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4"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5"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6"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7"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8"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99"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0"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1"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2"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3"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4"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5"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6"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7"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8"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09"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0"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1"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2"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3" name="Text Box 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4" name="Text Box 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5" name="Text Box 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6" name="Text Box 7"/>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7" name="Text Box 9"/>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8" name="Text Box 11"/>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19" name="Text Box 13"/>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2102</xdr:row>
      <xdr:rowOff>0</xdr:rowOff>
    </xdr:from>
    <xdr:ext cx="18949" cy="180036"/>
    <xdr:sp macro="" textlink="">
      <xdr:nvSpPr>
        <xdr:cNvPr id="120" name="Text Box 15"/>
        <xdr:cNvSpPr txBox="1">
          <a:spLocks noChangeArrowheads="1"/>
        </xdr:cNvSpPr>
      </xdr:nvSpPr>
      <xdr:spPr bwMode="auto">
        <a:xfrm>
          <a:off x="1064895" y="7188327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2102</xdr:row>
      <xdr:rowOff>0</xdr:rowOff>
    </xdr:from>
    <xdr:to>
      <xdr:col>5</xdr:col>
      <xdr:colOff>0</xdr:colOff>
      <xdr:row>2103</xdr:row>
      <xdr:rowOff>161925</xdr:rowOff>
    </xdr:to>
    <xdr:pic>
      <xdr:nvPicPr>
        <xdr:cNvPr id="82827" name="Picture 2"/>
        <xdr:cNvPicPr>
          <a:picLocks noChangeAspect="1" noChangeArrowheads="1"/>
        </xdr:cNvPicPr>
      </xdr:nvPicPr>
      <xdr:blipFill>
        <a:blip xmlns:r="http://schemas.openxmlformats.org/officeDocument/2006/relationships" r:embed="rId2"/>
        <a:srcRect/>
        <a:stretch>
          <a:fillRect/>
        </a:stretch>
      </xdr:blipFill>
      <xdr:spPr bwMode="auto">
        <a:xfrm>
          <a:off x="8829675" y="717708750"/>
          <a:ext cx="0" cy="352425"/>
        </a:xfrm>
        <a:prstGeom prst="rect">
          <a:avLst/>
        </a:prstGeom>
        <a:noFill/>
        <a:ln w="9525">
          <a:noFill/>
          <a:miter lim="800000"/>
          <a:headEnd/>
          <a:tailEnd/>
        </a:ln>
      </xdr:spPr>
    </xdr:pic>
    <xdr:clientData/>
  </xdr:twoCellAnchor>
  <xdr:twoCellAnchor editAs="oneCell">
    <xdr:from>
      <xdr:col>2</xdr:col>
      <xdr:colOff>0</xdr:colOff>
      <xdr:row>2067</xdr:row>
      <xdr:rowOff>0</xdr:rowOff>
    </xdr:from>
    <xdr:to>
      <xdr:col>2</xdr:col>
      <xdr:colOff>0</xdr:colOff>
      <xdr:row>2068</xdr:row>
      <xdr:rowOff>57150</xdr:rowOff>
    </xdr:to>
    <xdr:pic>
      <xdr:nvPicPr>
        <xdr:cNvPr id="8282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24765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57150</xdr:rowOff>
    </xdr:to>
    <xdr:pic>
      <xdr:nvPicPr>
        <xdr:cNvPr id="8282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24765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57150</xdr:rowOff>
    </xdr:to>
    <xdr:pic>
      <xdr:nvPicPr>
        <xdr:cNvPr id="8283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24765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57150</xdr:rowOff>
    </xdr:to>
    <xdr:pic>
      <xdr:nvPicPr>
        <xdr:cNvPr id="8283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24765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0</xdr:rowOff>
    </xdr:to>
    <xdr:pic>
      <xdr:nvPicPr>
        <xdr:cNvPr id="8283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19050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0</xdr:rowOff>
    </xdr:to>
    <xdr:pic>
      <xdr:nvPicPr>
        <xdr:cNvPr id="8283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19050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0</xdr:rowOff>
    </xdr:to>
    <xdr:pic>
      <xdr:nvPicPr>
        <xdr:cNvPr id="8283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190500"/>
        </a:xfrm>
        <a:prstGeom prst="rect">
          <a:avLst/>
        </a:prstGeom>
        <a:noFill/>
        <a:ln w="1">
          <a:noFill/>
          <a:miter lim="800000"/>
          <a:headEnd/>
          <a:tailEnd/>
        </a:ln>
      </xdr:spPr>
    </xdr:pic>
    <xdr:clientData/>
  </xdr:twoCellAnchor>
  <xdr:twoCellAnchor editAs="oneCell">
    <xdr:from>
      <xdr:col>2</xdr:col>
      <xdr:colOff>0</xdr:colOff>
      <xdr:row>2067</xdr:row>
      <xdr:rowOff>0</xdr:rowOff>
    </xdr:from>
    <xdr:to>
      <xdr:col>2</xdr:col>
      <xdr:colOff>0</xdr:colOff>
      <xdr:row>2068</xdr:row>
      <xdr:rowOff>0</xdr:rowOff>
    </xdr:to>
    <xdr:pic>
      <xdr:nvPicPr>
        <xdr:cNvPr id="8283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07993250"/>
          <a:ext cx="0" cy="190500"/>
        </a:xfrm>
        <a:prstGeom prst="rect">
          <a:avLst/>
        </a:prstGeom>
        <a:noFill/>
        <a:ln w="1">
          <a:noFill/>
          <a:miter lim="800000"/>
          <a:headEnd/>
          <a:tailEnd/>
        </a:ln>
      </xdr:spPr>
    </xdr:pic>
    <xdr:clientData/>
  </xdr:twoCellAnchor>
  <xdr:oneCellAnchor>
    <xdr:from>
      <xdr:col>1</xdr:col>
      <xdr:colOff>455295</xdr:colOff>
      <xdr:row>2067</xdr:row>
      <xdr:rowOff>0</xdr:rowOff>
    </xdr:from>
    <xdr:ext cx="18949" cy="180036"/>
    <xdr:sp macro="" textlink="">
      <xdr:nvSpPr>
        <xdr:cNvPr id="130"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1"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2"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3"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4"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5"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6"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7"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8"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39"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0"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1"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2"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3"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4"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5"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6"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7"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8"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49"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0"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1"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2"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3"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4"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5"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6"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7"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8"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59"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0"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1"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2"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3"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4"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5"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6"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7"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8"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69"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0" name="Text Box 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1" name="Text Box 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2" name="Text Box 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3" name="Text Box 7"/>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4" name="Text Box 9"/>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5" name="Text Box 11"/>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6" name="Text Box 13"/>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2067</xdr:row>
      <xdr:rowOff>0</xdr:rowOff>
    </xdr:from>
    <xdr:ext cx="18949" cy="180036"/>
    <xdr:sp macro="" textlink="">
      <xdr:nvSpPr>
        <xdr:cNvPr id="177" name="Text Box 15"/>
        <xdr:cNvSpPr txBox="1">
          <a:spLocks noChangeArrowheads="1"/>
        </xdr:cNvSpPr>
      </xdr:nvSpPr>
      <xdr:spPr bwMode="auto">
        <a:xfrm>
          <a:off x="1064895" y="7091172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2067</xdr:row>
      <xdr:rowOff>0</xdr:rowOff>
    </xdr:from>
    <xdr:to>
      <xdr:col>5</xdr:col>
      <xdr:colOff>0</xdr:colOff>
      <xdr:row>2068</xdr:row>
      <xdr:rowOff>171450</xdr:rowOff>
    </xdr:to>
    <xdr:pic>
      <xdr:nvPicPr>
        <xdr:cNvPr id="82884" name="Picture 2"/>
        <xdr:cNvPicPr>
          <a:picLocks noChangeAspect="1" noChangeArrowheads="1"/>
        </xdr:cNvPicPr>
      </xdr:nvPicPr>
      <xdr:blipFill>
        <a:blip xmlns:r="http://schemas.openxmlformats.org/officeDocument/2006/relationships" r:embed="rId2"/>
        <a:srcRect/>
        <a:stretch>
          <a:fillRect/>
        </a:stretch>
      </xdr:blipFill>
      <xdr:spPr bwMode="auto">
        <a:xfrm>
          <a:off x="8829675" y="707993250"/>
          <a:ext cx="0" cy="361950"/>
        </a:xfrm>
        <a:prstGeom prst="rect">
          <a:avLst/>
        </a:prstGeom>
        <a:noFill/>
        <a:ln w="9525">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88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88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88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0</xdr:rowOff>
    </xdr:to>
    <xdr:pic>
      <xdr:nvPicPr>
        <xdr:cNvPr id="8288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905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88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89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89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89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oneCellAnchor>
    <xdr:from>
      <xdr:col>1</xdr:col>
      <xdr:colOff>455295</xdr:colOff>
      <xdr:row>658</xdr:row>
      <xdr:rowOff>0</xdr:rowOff>
    </xdr:from>
    <xdr:ext cx="18949" cy="180036"/>
    <xdr:sp macro="" textlink="">
      <xdr:nvSpPr>
        <xdr:cNvPr id="187"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88"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89"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0"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1"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2"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3"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4"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5"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6"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7"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8"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199"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0"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1"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2"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3"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4"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5"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6"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7"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8"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09"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0"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1"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2"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3"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4"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5"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6"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7"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8"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19"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0"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1"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2"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3"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4"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5"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6" name="Text Box 1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7" name="Text Box 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8" name="Text Box 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29" name="Text Box 5"/>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30" name="Text Box 7"/>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31" name="Text Box 9"/>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32" name="Text Box 11"/>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658</xdr:row>
      <xdr:rowOff>0</xdr:rowOff>
    </xdr:from>
    <xdr:ext cx="18949" cy="180036"/>
    <xdr:sp macro="" textlink="">
      <xdr:nvSpPr>
        <xdr:cNvPr id="233" name="Text Box 13"/>
        <xdr:cNvSpPr txBox="1">
          <a:spLocks noChangeArrowheads="1"/>
        </xdr:cNvSpPr>
      </xdr:nvSpPr>
      <xdr:spPr bwMode="auto">
        <a:xfrm>
          <a:off x="1064895" y="226314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658</xdr:row>
      <xdr:rowOff>0</xdr:rowOff>
    </xdr:from>
    <xdr:to>
      <xdr:col>2</xdr:col>
      <xdr:colOff>0</xdr:colOff>
      <xdr:row>659</xdr:row>
      <xdr:rowOff>66675</xdr:rowOff>
    </xdr:to>
    <xdr:pic>
      <xdr:nvPicPr>
        <xdr:cNvPr id="8294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571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66675</xdr:rowOff>
    </xdr:to>
    <xdr:pic>
      <xdr:nvPicPr>
        <xdr:cNvPr id="8294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571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66675</xdr:rowOff>
    </xdr:to>
    <xdr:pic>
      <xdr:nvPicPr>
        <xdr:cNvPr id="8294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571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66675</xdr:rowOff>
    </xdr:to>
    <xdr:pic>
      <xdr:nvPicPr>
        <xdr:cNvPr id="8294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2571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94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94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94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294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oneCellAnchor>
    <xdr:from>
      <xdr:col>1</xdr:col>
      <xdr:colOff>455295</xdr:colOff>
      <xdr:row>2485</xdr:row>
      <xdr:rowOff>0</xdr:rowOff>
    </xdr:from>
    <xdr:ext cx="18949" cy="180036"/>
    <xdr:sp macro="" textlink="">
      <xdr:nvSpPr>
        <xdr:cNvPr id="24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4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5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6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7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28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0"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1"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2"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3"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4"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5"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6"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7"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8"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299"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0"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1"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2"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3"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4"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5"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6"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7"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8"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09"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0"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1"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2"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3"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4"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5"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6"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7"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8"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19"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0"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1"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2"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3"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4"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5"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6"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7"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8"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29"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0"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1"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2"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3"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4"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5"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6"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337"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3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3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4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5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6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7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8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39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0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1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2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3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4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5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6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7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8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49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0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1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2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0"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1"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2"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3"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4"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5"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6"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7"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8"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39"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0"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1"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2"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3"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4"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5"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6"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7"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8"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49"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0"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1"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2"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3"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4"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5"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6"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7"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8"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59"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0"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1"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2"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3"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4"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5"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6"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7"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8"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69"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0" name="Text Box 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1" name="Text Box 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2" name="Text Box 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3" name="Text Box 7"/>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4" name="Text Box 9"/>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5" name="Text Box 11"/>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6" name="Text Box 13"/>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2485</xdr:row>
      <xdr:rowOff>0</xdr:rowOff>
    </xdr:from>
    <xdr:ext cx="18949" cy="180036"/>
    <xdr:sp macro="" textlink="">
      <xdr:nvSpPr>
        <xdr:cNvPr id="577" name="Text Box 15"/>
        <xdr:cNvSpPr txBox="1">
          <a:spLocks noChangeArrowheads="1"/>
        </xdr:cNvSpPr>
      </xdr:nvSpPr>
      <xdr:spPr bwMode="auto">
        <a:xfrm>
          <a:off x="14770100"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7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7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8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59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0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1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2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4"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5"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6"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7"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8"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39"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0"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1"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2"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3"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4"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5"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6"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7"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8"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49"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0"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1"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2"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3"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4"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5"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6"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7"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8"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59"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0"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1"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2"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3"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4"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5"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6" name="Text Box 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7" name="Text Box 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8" name="Text Box 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69" name="Text Box 7"/>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70" name="Text Box 9"/>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71" name="Text Box 11"/>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72" name="Text Box 13"/>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2485</xdr:row>
      <xdr:rowOff>0</xdr:rowOff>
    </xdr:from>
    <xdr:ext cx="18949" cy="180036"/>
    <xdr:sp macro="" textlink="">
      <xdr:nvSpPr>
        <xdr:cNvPr id="673" name="Text Box 15"/>
        <xdr:cNvSpPr txBox="1">
          <a:spLocks noChangeArrowheads="1"/>
        </xdr:cNvSpPr>
      </xdr:nvSpPr>
      <xdr:spPr bwMode="auto">
        <a:xfrm>
          <a:off x="1064895" y="8418449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658</xdr:row>
      <xdr:rowOff>0</xdr:rowOff>
    </xdr:from>
    <xdr:to>
      <xdr:col>2</xdr:col>
      <xdr:colOff>0</xdr:colOff>
      <xdr:row>659</xdr:row>
      <xdr:rowOff>114300</xdr:rowOff>
    </xdr:to>
    <xdr:pic>
      <xdr:nvPicPr>
        <xdr:cNvPr id="8338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3048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114300</xdr:rowOff>
    </xdr:to>
    <xdr:pic>
      <xdr:nvPicPr>
        <xdr:cNvPr id="8338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3048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114300</xdr:rowOff>
    </xdr:to>
    <xdr:pic>
      <xdr:nvPicPr>
        <xdr:cNvPr id="8338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3048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659</xdr:row>
      <xdr:rowOff>114300</xdr:rowOff>
    </xdr:to>
    <xdr:pic>
      <xdr:nvPicPr>
        <xdr:cNvPr id="8338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304800"/>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338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338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338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658</xdr:row>
      <xdr:rowOff>0</xdr:rowOff>
    </xdr:from>
    <xdr:to>
      <xdr:col>2</xdr:col>
      <xdr:colOff>0</xdr:colOff>
      <xdr:row>658</xdr:row>
      <xdr:rowOff>180975</xdr:rowOff>
    </xdr:to>
    <xdr:pic>
      <xdr:nvPicPr>
        <xdr:cNvPr id="8338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25847275"/>
          <a:ext cx="0" cy="1809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338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338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339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339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39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39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39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39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oneCellAnchor>
    <xdr:from>
      <xdr:col>1</xdr:col>
      <xdr:colOff>453721</xdr:colOff>
      <xdr:row>267</xdr:row>
      <xdr:rowOff>0</xdr:rowOff>
    </xdr:from>
    <xdr:ext cx="18949" cy="180036"/>
    <xdr:sp macro="" textlink="">
      <xdr:nvSpPr>
        <xdr:cNvPr id="69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8"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699"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0"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1"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2"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3"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4"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5"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0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4"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5"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6"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7"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8"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19"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0"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1"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2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3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76200</xdr:rowOff>
    </xdr:to>
    <xdr:pic>
      <xdr:nvPicPr>
        <xdr:cNvPr id="8344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8344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8344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8344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44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44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44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45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oneCellAnchor>
    <xdr:from>
      <xdr:col>1</xdr:col>
      <xdr:colOff>453721</xdr:colOff>
      <xdr:row>267</xdr:row>
      <xdr:rowOff>0</xdr:rowOff>
    </xdr:from>
    <xdr:ext cx="18949" cy="180036"/>
    <xdr:sp macro="" textlink="">
      <xdr:nvSpPr>
        <xdr:cNvPr id="74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4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4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4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4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5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6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7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8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9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79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47625</xdr:rowOff>
    </xdr:to>
    <xdr:pic>
      <xdr:nvPicPr>
        <xdr:cNvPr id="8349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49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50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50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50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50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50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50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oneCellAnchor>
    <xdr:from>
      <xdr:col>1</xdr:col>
      <xdr:colOff>453721</xdr:colOff>
      <xdr:row>267</xdr:row>
      <xdr:rowOff>0</xdr:rowOff>
    </xdr:from>
    <xdr:ext cx="18949" cy="180036"/>
    <xdr:sp macro="" textlink="">
      <xdr:nvSpPr>
        <xdr:cNvPr id="80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8"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09"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0"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1"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2"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3"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4"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5"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1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4"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5"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6"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7"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8"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29"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0"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1"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3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4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267</xdr:row>
      <xdr:rowOff>0</xdr:rowOff>
    </xdr:from>
    <xdr:to>
      <xdr:col>5</xdr:col>
      <xdr:colOff>0</xdr:colOff>
      <xdr:row>268</xdr:row>
      <xdr:rowOff>161925</xdr:rowOff>
    </xdr:to>
    <xdr:pic>
      <xdr:nvPicPr>
        <xdr:cNvPr id="83554" name="Picture 2"/>
        <xdr:cNvPicPr>
          <a:picLocks noChangeAspect="1" noChangeArrowheads="1"/>
        </xdr:cNvPicPr>
      </xdr:nvPicPr>
      <xdr:blipFill>
        <a:blip xmlns:r="http://schemas.openxmlformats.org/officeDocument/2006/relationships" r:embed="rId2"/>
        <a:srcRect/>
        <a:stretch>
          <a:fillRect/>
        </a:stretch>
      </xdr:blipFill>
      <xdr:spPr bwMode="auto">
        <a:xfrm>
          <a:off x="8829675" y="98898075"/>
          <a:ext cx="0" cy="352425"/>
        </a:xfrm>
        <a:prstGeom prst="rect">
          <a:avLst/>
        </a:prstGeom>
        <a:noFill/>
        <a:ln w="9525">
          <a:noFill/>
          <a:miter lim="800000"/>
          <a:headEnd/>
          <a:tailEnd/>
        </a:ln>
      </xdr:spPr>
    </xdr:pic>
    <xdr:clientData/>
  </xdr:twoCellAnchor>
  <xdr:oneCellAnchor>
    <xdr:from>
      <xdr:col>1</xdr:col>
      <xdr:colOff>453721</xdr:colOff>
      <xdr:row>267</xdr:row>
      <xdr:rowOff>0</xdr:rowOff>
    </xdr:from>
    <xdr:ext cx="18949" cy="180036"/>
    <xdr:sp macro="" textlink="">
      <xdr:nvSpPr>
        <xdr:cNvPr id="84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5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6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7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8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89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897"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898"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899"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0"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1"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2"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3"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4"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5"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6"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7"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8"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09"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0"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1"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2"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3"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4"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5"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6"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7"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8"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19"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0"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1"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2"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3"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4"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5"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6"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7"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8"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29"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0"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1"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2"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3"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4"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5"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6"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7"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8"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39"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40"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41"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42"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43"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944"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4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4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4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4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4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5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6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7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8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99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0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1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2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3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4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5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6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7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8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47625</xdr:rowOff>
    </xdr:to>
    <xdr:pic>
      <xdr:nvPicPr>
        <xdr:cNvPr id="8379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79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79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8379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79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80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80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380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oneCellAnchor>
    <xdr:from>
      <xdr:col>1</xdr:col>
      <xdr:colOff>453721</xdr:colOff>
      <xdr:row>267</xdr:row>
      <xdr:rowOff>0</xdr:rowOff>
    </xdr:from>
    <xdr:ext cx="18949" cy="180036"/>
    <xdr:sp macro="" textlink="">
      <xdr:nvSpPr>
        <xdr:cNvPr id="109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9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09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5"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6"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7"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8"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09"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0"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1"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2"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3"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4"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5"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6"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7"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8"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19"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0"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1"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2"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3"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4"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5"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6"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7"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8"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29"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0"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1"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2"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3"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4"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5"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6"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7"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8"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39"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0"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1"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2"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3"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4"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267</xdr:row>
      <xdr:rowOff>0</xdr:rowOff>
    </xdr:from>
    <xdr:to>
      <xdr:col>5</xdr:col>
      <xdr:colOff>0</xdr:colOff>
      <xdr:row>268</xdr:row>
      <xdr:rowOff>161925</xdr:rowOff>
    </xdr:to>
    <xdr:pic>
      <xdr:nvPicPr>
        <xdr:cNvPr id="83851" name="Picture 2"/>
        <xdr:cNvPicPr>
          <a:picLocks noChangeAspect="1" noChangeArrowheads="1"/>
        </xdr:cNvPicPr>
      </xdr:nvPicPr>
      <xdr:blipFill>
        <a:blip xmlns:r="http://schemas.openxmlformats.org/officeDocument/2006/relationships" r:embed="rId2"/>
        <a:srcRect/>
        <a:stretch>
          <a:fillRect/>
        </a:stretch>
      </xdr:blipFill>
      <xdr:spPr bwMode="auto">
        <a:xfrm>
          <a:off x="8829675" y="98898075"/>
          <a:ext cx="0" cy="352425"/>
        </a:xfrm>
        <a:prstGeom prst="rect">
          <a:avLst/>
        </a:prstGeom>
        <a:noFill/>
        <a:ln w="9525">
          <a:noFill/>
          <a:miter lim="800000"/>
          <a:headEnd/>
          <a:tailEnd/>
        </a:ln>
      </xdr:spPr>
    </xdr:pic>
    <xdr:clientData/>
  </xdr:twoCellAnchor>
  <xdr:oneCellAnchor>
    <xdr:from>
      <xdr:col>1</xdr:col>
      <xdr:colOff>453721</xdr:colOff>
      <xdr:row>267</xdr:row>
      <xdr:rowOff>0</xdr:rowOff>
    </xdr:from>
    <xdr:ext cx="18949" cy="180036"/>
    <xdr:sp macro="" textlink="">
      <xdr:nvSpPr>
        <xdr:cNvPr id="114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4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4"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5"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6"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7"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8"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59"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0"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1"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6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8"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79"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0"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1"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2"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3"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4"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5"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8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9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9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9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19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4"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5"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6"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7"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8"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199"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0"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1"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2"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3"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4"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5"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6"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7"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8"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09"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0"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1"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2"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3"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4"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5"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6"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7"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8"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19"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0"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1"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2"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3"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4"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5"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6"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7"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8"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29"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0"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1"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2"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3"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4" name="Text Box 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5" name="Text Box 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6" name="Text Box 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7" name="Text Box 7"/>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8" name="Text Box 9"/>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39" name="Text Box 11"/>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40" name="Text Box 13"/>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80036"/>
    <xdr:sp macro="" textlink="">
      <xdr:nvSpPr>
        <xdr:cNvPr id="1241" name="Text Box 15"/>
        <xdr:cNvSpPr txBox="1">
          <a:spLocks noChangeArrowheads="1"/>
        </xdr:cNvSpPr>
      </xdr:nvSpPr>
      <xdr:spPr bwMode="auto">
        <a:xfrm>
          <a:off x="14770100"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4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8"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59"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0"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1"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2"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3"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4"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5"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6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4"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5"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6"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7"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8"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79"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0"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1"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8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8"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299"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0"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1"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2"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3"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4"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5"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6"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7"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8"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09"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0"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1"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2"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3"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4"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5"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6"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7"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8"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19"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0"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1"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2"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3"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4"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5"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6"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7"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8"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29"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0" name="Text Box 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1" name="Text Box 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2" name="Text Box 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3" name="Text Box 7"/>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4" name="Text Box 9"/>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5" name="Text Box 11"/>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6" name="Text Box 13"/>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453721</xdr:colOff>
      <xdr:row>267</xdr:row>
      <xdr:rowOff>0</xdr:rowOff>
    </xdr:from>
    <xdr:ext cx="18949" cy="180036"/>
    <xdr:sp macro="" textlink="">
      <xdr:nvSpPr>
        <xdr:cNvPr id="1337" name="Text Box 15"/>
        <xdr:cNvSpPr txBox="1">
          <a:spLocks noChangeArrowheads="1"/>
        </xdr:cNvSpPr>
      </xdr:nvSpPr>
      <xdr:spPr bwMode="auto">
        <a:xfrm>
          <a:off x="1063321" y="989711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66675</xdr:rowOff>
    </xdr:to>
    <xdr:pic>
      <xdr:nvPicPr>
        <xdr:cNvPr id="8404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404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404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8404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404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404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405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8405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98898075"/>
          <a:ext cx="0" cy="190500"/>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420</xdr:row>
      <xdr:rowOff>66675</xdr:rowOff>
    </xdr:to>
    <xdr:pic>
      <xdr:nvPicPr>
        <xdr:cNvPr id="8405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2571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420</xdr:row>
      <xdr:rowOff>66675</xdr:rowOff>
    </xdr:to>
    <xdr:pic>
      <xdr:nvPicPr>
        <xdr:cNvPr id="8405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2571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420</xdr:row>
      <xdr:rowOff>66675</xdr:rowOff>
    </xdr:to>
    <xdr:pic>
      <xdr:nvPicPr>
        <xdr:cNvPr id="8405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2571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420</xdr:row>
      <xdr:rowOff>66675</xdr:rowOff>
    </xdr:to>
    <xdr:pic>
      <xdr:nvPicPr>
        <xdr:cNvPr id="8405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2571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419</xdr:row>
      <xdr:rowOff>180975</xdr:rowOff>
    </xdr:to>
    <xdr:pic>
      <xdr:nvPicPr>
        <xdr:cNvPr id="8405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1809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419</xdr:row>
      <xdr:rowOff>180975</xdr:rowOff>
    </xdr:to>
    <xdr:pic>
      <xdr:nvPicPr>
        <xdr:cNvPr id="8405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1809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419</xdr:row>
      <xdr:rowOff>180975</xdr:rowOff>
    </xdr:to>
    <xdr:pic>
      <xdr:nvPicPr>
        <xdr:cNvPr id="8405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180975"/>
        </a:xfrm>
        <a:prstGeom prst="rect">
          <a:avLst/>
        </a:prstGeom>
        <a:noFill/>
        <a:ln w="1">
          <a:noFill/>
          <a:miter lim="800000"/>
          <a:headEnd/>
          <a:tailEnd/>
        </a:ln>
      </xdr:spPr>
    </xdr:pic>
    <xdr:clientData/>
  </xdr:twoCellAnchor>
  <xdr:twoCellAnchor editAs="oneCell">
    <xdr:from>
      <xdr:col>2</xdr:col>
      <xdr:colOff>0</xdr:colOff>
      <xdr:row>419</xdr:row>
      <xdr:rowOff>0</xdr:rowOff>
    </xdr:from>
    <xdr:to>
      <xdr:col>2</xdr:col>
      <xdr:colOff>0</xdr:colOff>
      <xdr:row>419</xdr:row>
      <xdr:rowOff>180975</xdr:rowOff>
    </xdr:to>
    <xdr:pic>
      <xdr:nvPicPr>
        <xdr:cNvPr id="8405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48751925"/>
          <a:ext cx="0" cy="1809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H2490"/>
  <sheetViews>
    <sheetView tabSelected="1" view="pageBreakPreview" topLeftCell="A2478" zoomScale="90" zoomScaleNormal="100" zoomScaleSheetLayoutView="90" zoomScalePageLayoutView="60" workbookViewId="0">
      <selection activeCell="F2479" sqref="F2479"/>
    </sheetView>
  </sheetViews>
  <sheetFormatPr defaultRowHeight="15"/>
  <cols>
    <col min="1" max="1" width="9.140625" style="494" customWidth="1"/>
    <col min="2" max="2" width="12.7109375" style="494" customWidth="1"/>
    <col min="3" max="3" width="85.5703125" style="494" customWidth="1"/>
    <col min="4" max="4" width="15" style="494" customWidth="1"/>
    <col min="5" max="5" width="10" style="494" customWidth="1"/>
    <col min="6" max="6" width="16.5703125" style="494" customWidth="1"/>
    <col min="7" max="7" width="46.5703125" style="506" customWidth="1"/>
    <col min="8" max="8" width="25.7109375" style="501" customWidth="1"/>
    <col min="9" max="16384" width="9.140625" style="494"/>
  </cols>
  <sheetData>
    <row r="2" spans="2:8" ht="22.5">
      <c r="B2" s="571" t="s">
        <v>0</v>
      </c>
      <c r="C2" s="571"/>
      <c r="D2" s="571"/>
      <c r="E2" s="571"/>
      <c r="F2" s="571"/>
      <c r="G2" s="571"/>
      <c r="H2" s="571"/>
    </row>
    <row r="3" spans="2:8" ht="75" customHeight="1">
      <c r="B3" s="572" t="s">
        <v>1</v>
      </c>
      <c r="C3" s="572"/>
      <c r="D3" s="572"/>
      <c r="E3" s="572"/>
      <c r="F3" s="572"/>
      <c r="G3" s="572"/>
      <c r="H3" s="572"/>
    </row>
    <row r="4" spans="2:8">
      <c r="B4" s="573" t="s">
        <v>2</v>
      </c>
      <c r="C4" s="573"/>
      <c r="D4" s="573"/>
      <c r="E4" s="573"/>
      <c r="F4" s="573"/>
      <c r="G4" s="573"/>
      <c r="H4" s="573"/>
    </row>
    <row r="5" spans="2:8" ht="15.75">
      <c r="B5" s="574" t="s">
        <v>49</v>
      </c>
      <c r="C5" s="574"/>
      <c r="D5" s="574"/>
      <c r="E5" s="574"/>
      <c r="F5" s="574"/>
      <c r="G5" s="574"/>
      <c r="H5" s="574"/>
    </row>
    <row r="6" spans="2:8" ht="22.5">
      <c r="B6" s="575" t="s">
        <v>3</v>
      </c>
      <c r="C6" s="575"/>
      <c r="D6" s="575"/>
      <c r="E6" s="575"/>
      <c r="F6" s="575"/>
      <c r="G6" s="575"/>
      <c r="H6" s="575"/>
    </row>
    <row r="7" spans="2:8" ht="15.75" thickBot="1">
      <c r="B7" s="91"/>
      <c r="C7" s="91"/>
      <c r="D7" s="91"/>
      <c r="E7" s="91"/>
      <c r="F7" s="91"/>
      <c r="G7" s="507"/>
      <c r="H7" s="92"/>
    </row>
    <row r="8" spans="2:8" ht="15.75" thickBot="1">
      <c r="B8" s="79" t="s">
        <v>4</v>
      </c>
      <c r="C8" s="576" t="s">
        <v>5</v>
      </c>
      <c r="D8" s="577"/>
      <c r="E8" s="577"/>
      <c r="F8" s="577"/>
      <c r="G8" s="578"/>
      <c r="H8" s="80" t="s">
        <v>6</v>
      </c>
    </row>
    <row r="9" spans="2:8">
      <c r="B9" s="82"/>
      <c r="C9" s="579" t="s">
        <v>7</v>
      </c>
      <c r="D9" s="580"/>
      <c r="E9" s="580"/>
      <c r="F9" s="580"/>
      <c r="G9" s="581"/>
      <c r="H9" s="83"/>
    </row>
    <row r="10" spans="2:8">
      <c r="B10" s="84">
        <v>1</v>
      </c>
      <c r="C10" s="568" t="s">
        <v>8</v>
      </c>
      <c r="D10" s="569"/>
      <c r="E10" s="569"/>
      <c r="F10" s="569"/>
      <c r="G10" s="570"/>
      <c r="H10" s="493">
        <f>H53</f>
        <v>0</v>
      </c>
    </row>
    <row r="11" spans="2:8">
      <c r="B11" s="84">
        <v>2</v>
      </c>
      <c r="C11" s="568" t="s">
        <v>9</v>
      </c>
      <c r="D11" s="569"/>
      <c r="E11" s="569"/>
      <c r="F11" s="569"/>
      <c r="G11" s="570"/>
      <c r="H11" s="493">
        <f>H292</f>
        <v>0</v>
      </c>
    </row>
    <row r="12" spans="2:8" ht="16.5">
      <c r="B12" s="84"/>
      <c r="C12" s="568" t="s">
        <v>10</v>
      </c>
      <c r="D12" s="569"/>
      <c r="E12" s="569"/>
      <c r="F12" s="569"/>
      <c r="G12" s="570"/>
      <c r="H12" s="85">
        <f>SUM(H10:H11)</f>
        <v>0</v>
      </c>
    </row>
    <row r="13" spans="2:8" ht="16.5">
      <c r="B13" s="84"/>
      <c r="C13" s="568"/>
      <c r="D13" s="569"/>
      <c r="E13" s="569"/>
      <c r="F13" s="569"/>
      <c r="G13" s="570"/>
      <c r="H13" s="85"/>
    </row>
    <row r="14" spans="2:8">
      <c r="B14" s="84"/>
      <c r="C14" s="582" t="s">
        <v>11</v>
      </c>
      <c r="D14" s="583"/>
      <c r="E14" s="583"/>
      <c r="F14" s="583"/>
      <c r="G14" s="584"/>
      <c r="H14" s="493"/>
    </row>
    <row r="15" spans="2:8">
      <c r="B15" s="84">
        <v>3</v>
      </c>
      <c r="C15" s="568" t="s">
        <v>12</v>
      </c>
      <c r="D15" s="569"/>
      <c r="E15" s="569"/>
      <c r="F15" s="569"/>
      <c r="G15" s="570"/>
      <c r="H15" s="493">
        <f>H668</f>
        <v>0</v>
      </c>
    </row>
    <row r="16" spans="2:8">
      <c r="B16" s="84">
        <v>4</v>
      </c>
      <c r="C16" s="568" t="s">
        <v>13</v>
      </c>
      <c r="D16" s="569"/>
      <c r="E16" s="569"/>
      <c r="F16" s="569"/>
      <c r="G16" s="570"/>
      <c r="H16" s="493">
        <f>H1103</f>
        <v>0</v>
      </c>
    </row>
    <row r="17" spans="2:8">
      <c r="B17" s="84">
        <v>5</v>
      </c>
      <c r="C17" s="568" t="s">
        <v>14</v>
      </c>
      <c r="D17" s="569"/>
      <c r="E17" s="569"/>
      <c r="F17" s="569"/>
      <c r="G17" s="570"/>
      <c r="H17" s="493">
        <f>H1243</f>
        <v>0</v>
      </c>
    </row>
    <row r="18" spans="2:8">
      <c r="B18" s="84">
        <v>6</v>
      </c>
      <c r="C18" s="86" t="s">
        <v>15</v>
      </c>
      <c r="D18" s="87"/>
      <c r="E18" s="87"/>
      <c r="F18" s="87"/>
      <c r="G18" s="502"/>
      <c r="H18" s="493">
        <f>H1427</f>
        <v>0</v>
      </c>
    </row>
    <row r="19" spans="2:8">
      <c r="B19" s="84">
        <v>7</v>
      </c>
      <c r="C19" s="568" t="s">
        <v>16</v>
      </c>
      <c r="D19" s="569"/>
      <c r="E19" s="569"/>
      <c r="F19" s="569"/>
      <c r="G19" s="570"/>
      <c r="H19" s="493">
        <f>H1488</f>
        <v>0</v>
      </c>
    </row>
    <row r="20" spans="2:8">
      <c r="B20" s="84">
        <v>8</v>
      </c>
      <c r="C20" s="568" t="s">
        <v>17</v>
      </c>
      <c r="D20" s="569"/>
      <c r="E20" s="569"/>
      <c r="F20" s="569"/>
      <c r="G20" s="570"/>
      <c r="H20" s="493">
        <f>H1929</f>
        <v>0</v>
      </c>
    </row>
    <row r="21" spans="2:8">
      <c r="B21" s="84">
        <v>9</v>
      </c>
      <c r="C21" s="568" t="s">
        <v>18</v>
      </c>
      <c r="D21" s="569"/>
      <c r="E21" s="569"/>
      <c r="F21" s="569"/>
      <c r="G21" s="570"/>
      <c r="H21" s="493">
        <f>H2072</f>
        <v>0</v>
      </c>
    </row>
    <row r="22" spans="2:8">
      <c r="B22" s="84">
        <v>10</v>
      </c>
      <c r="C22" s="86" t="s">
        <v>19</v>
      </c>
      <c r="D22" s="87"/>
      <c r="E22" s="87"/>
      <c r="F22" s="87"/>
      <c r="G22" s="502"/>
      <c r="H22" s="493">
        <f>H2107</f>
        <v>0</v>
      </c>
    </row>
    <row r="23" spans="2:8" ht="16.5">
      <c r="B23" s="84"/>
      <c r="C23" s="568" t="s">
        <v>20</v>
      </c>
      <c r="D23" s="569"/>
      <c r="E23" s="569"/>
      <c r="F23" s="569"/>
      <c r="G23" s="570"/>
      <c r="H23" s="85">
        <f>SUM(H15:H22)</f>
        <v>0</v>
      </c>
    </row>
    <row r="24" spans="2:8" ht="16.5">
      <c r="B24" s="84"/>
      <c r="C24" s="568"/>
      <c r="D24" s="569"/>
      <c r="E24" s="569"/>
      <c r="F24" s="569"/>
      <c r="G24" s="570"/>
      <c r="H24" s="85"/>
    </row>
    <row r="25" spans="2:8">
      <c r="B25" s="84"/>
      <c r="C25" s="582" t="s">
        <v>21</v>
      </c>
      <c r="D25" s="583"/>
      <c r="E25" s="583"/>
      <c r="F25" s="583"/>
      <c r="G25" s="584"/>
      <c r="H25" s="493"/>
    </row>
    <row r="26" spans="2:8">
      <c r="B26" s="84">
        <v>11.1</v>
      </c>
      <c r="C26" s="568" t="s">
        <v>22</v>
      </c>
      <c r="D26" s="569"/>
      <c r="E26" s="569"/>
      <c r="F26" s="569"/>
      <c r="G26" s="570"/>
      <c r="H26" s="493">
        <f>H2111</f>
        <v>0</v>
      </c>
    </row>
    <row r="27" spans="2:8">
      <c r="B27" s="84">
        <v>11.2</v>
      </c>
      <c r="C27" s="568" t="s">
        <v>23</v>
      </c>
      <c r="D27" s="569"/>
      <c r="E27" s="569"/>
      <c r="F27" s="569"/>
      <c r="G27" s="570"/>
      <c r="H27" s="493">
        <f>H2112</f>
        <v>0</v>
      </c>
    </row>
    <row r="28" spans="2:8">
      <c r="B28" s="84">
        <v>11.3</v>
      </c>
      <c r="C28" s="568" t="s">
        <v>24</v>
      </c>
      <c r="D28" s="569"/>
      <c r="E28" s="569"/>
      <c r="F28" s="569"/>
      <c r="G28" s="570"/>
      <c r="H28" s="493">
        <f>H2113</f>
        <v>0</v>
      </c>
    </row>
    <row r="29" spans="2:8">
      <c r="B29" s="84">
        <v>11.4</v>
      </c>
      <c r="C29" s="568" t="s">
        <v>25</v>
      </c>
      <c r="D29" s="569"/>
      <c r="E29" s="569"/>
      <c r="F29" s="569"/>
      <c r="G29" s="570"/>
      <c r="H29" s="493">
        <f>H2114</f>
        <v>0</v>
      </c>
    </row>
    <row r="30" spans="2:8">
      <c r="B30" s="84">
        <v>12</v>
      </c>
      <c r="C30" s="568" t="s">
        <v>26</v>
      </c>
      <c r="D30" s="569"/>
      <c r="E30" s="569"/>
      <c r="F30" s="569"/>
      <c r="G30" s="570"/>
      <c r="H30" s="493">
        <f>H2329</f>
        <v>0</v>
      </c>
    </row>
    <row r="31" spans="2:8">
      <c r="B31" s="84">
        <v>13</v>
      </c>
      <c r="C31" s="568" t="s">
        <v>27</v>
      </c>
      <c r="D31" s="569"/>
      <c r="E31" s="569"/>
      <c r="F31" s="569"/>
      <c r="G31" s="570"/>
      <c r="H31" s="493">
        <f>H2380</f>
        <v>0</v>
      </c>
    </row>
    <row r="32" spans="2:8" ht="16.5">
      <c r="B32" s="88"/>
      <c r="C32" s="568" t="s">
        <v>28</v>
      </c>
      <c r="D32" s="569"/>
      <c r="E32" s="569"/>
      <c r="F32" s="569"/>
      <c r="G32" s="570"/>
      <c r="H32" s="85">
        <f>SUM(H26:H31)</f>
        <v>0</v>
      </c>
    </row>
    <row r="33" spans="2:8">
      <c r="B33" s="88"/>
      <c r="C33" s="568"/>
      <c r="D33" s="569"/>
      <c r="E33" s="569"/>
      <c r="F33" s="569"/>
      <c r="G33" s="570"/>
      <c r="H33" s="493"/>
    </row>
    <row r="34" spans="2:8" ht="17.25" thickBot="1">
      <c r="B34" s="89"/>
      <c r="C34" s="585" t="s">
        <v>29</v>
      </c>
      <c r="D34" s="586"/>
      <c r="E34" s="586"/>
      <c r="F34" s="586"/>
      <c r="G34" s="587"/>
      <c r="H34" s="90">
        <f>H32+H23+H12</f>
        <v>0</v>
      </c>
    </row>
    <row r="35" spans="2:8">
      <c r="B35" s="91"/>
      <c r="C35" s="91"/>
      <c r="D35" s="91"/>
      <c r="E35" s="91"/>
      <c r="F35" s="91"/>
      <c r="G35" s="507"/>
      <c r="H35" s="92"/>
    </row>
    <row r="36" spans="2:8">
      <c r="B36" s="588" t="s">
        <v>50</v>
      </c>
      <c r="C36" s="588"/>
      <c r="D36" s="588"/>
      <c r="E36" s="588"/>
      <c r="F36" s="588"/>
      <c r="G36" s="588"/>
      <c r="H36" s="588"/>
    </row>
    <row r="37" spans="2:8" ht="15.75" thickBot="1">
      <c r="B37" s="93"/>
      <c r="C37" s="93"/>
      <c r="D37" s="94"/>
      <c r="E37" s="93"/>
      <c r="F37" s="94"/>
      <c r="G37" s="508"/>
      <c r="H37" s="95"/>
    </row>
    <row r="38" spans="2:8" ht="29.25" thickBot="1">
      <c r="B38" s="96" t="s">
        <v>4</v>
      </c>
      <c r="C38" s="97" t="s">
        <v>30</v>
      </c>
      <c r="D38" s="98" t="s">
        <v>31</v>
      </c>
      <c r="E38" s="99" t="s">
        <v>32</v>
      </c>
      <c r="F38" s="98" t="s">
        <v>33</v>
      </c>
      <c r="G38" s="509" t="s">
        <v>34</v>
      </c>
      <c r="H38" s="100" t="s">
        <v>35</v>
      </c>
    </row>
    <row r="39" spans="2:8">
      <c r="B39" s="101">
        <v>1</v>
      </c>
      <c r="C39" s="102" t="s">
        <v>36</v>
      </c>
      <c r="D39" s="103"/>
      <c r="E39" s="104"/>
      <c r="F39" s="103"/>
      <c r="G39" s="510"/>
      <c r="H39" s="105"/>
    </row>
    <row r="40" spans="2:8" s="495" customFormat="1">
      <c r="B40" s="106"/>
      <c r="C40" s="107" t="s">
        <v>3</v>
      </c>
      <c r="D40" s="108"/>
      <c r="E40" s="109"/>
      <c r="F40" s="108"/>
      <c r="G40" s="511"/>
      <c r="H40" s="110"/>
    </row>
    <row r="41" spans="2:8" s="495" customFormat="1">
      <c r="B41" s="334">
        <v>1.1000000000000001</v>
      </c>
      <c r="C41" s="335" t="s">
        <v>2571</v>
      </c>
      <c r="D41" s="336"/>
      <c r="E41" s="337"/>
      <c r="F41" s="338"/>
      <c r="G41" s="512"/>
      <c r="H41" s="441">
        <f>SUM(H57:H63)</f>
        <v>0</v>
      </c>
    </row>
    <row r="42" spans="2:8" s="495" customFormat="1">
      <c r="B42" s="334">
        <v>1.2</v>
      </c>
      <c r="C42" s="335" t="s">
        <v>2572</v>
      </c>
      <c r="D42" s="336"/>
      <c r="E42" s="337"/>
      <c r="F42" s="338"/>
      <c r="G42" s="512"/>
      <c r="H42" s="441">
        <f>SUM(H66:H104)</f>
        <v>0</v>
      </c>
    </row>
    <row r="43" spans="2:8" s="495" customFormat="1">
      <c r="B43" s="334">
        <v>1.3</v>
      </c>
      <c r="C43" s="335" t="s">
        <v>2573</v>
      </c>
      <c r="D43" s="336"/>
      <c r="E43" s="337"/>
      <c r="F43" s="338"/>
      <c r="G43" s="512"/>
      <c r="H43" s="441">
        <f>SUM(H107:H126)</f>
        <v>0</v>
      </c>
    </row>
    <row r="44" spans="2:8" s="495" customFormat="1">
      <c r="B44" s="334">
        <v>1.4</v>
      </c>
      <c r="C44" s="335" t="s">
        <v>2574</v>
      </c>
      <c r="D44" s="336"/>
      <c r="E44" s="337"/>
      <c r="F44" s="338"/>
      <c r="G44" s="512"/>
      <c r="H44" s="441">
        <f>SUM(H129:H135)</f>
        <v>0</v>
      </c>
    </row>
    <row r="45" spans="2:8" s="495" customFormat="1">
      <c r="B45" s="334">
        <v>1.5</v>
      </c>
      <c r="C45" s="335" t="s">
        <v>2575</v>
      </c>
      <c r="D45" s="336"/>
      <c r="E45" s="337"/>
      <c r="F45" s="338"/>
      <c r="G45" s="512"/>
      <c r="H45" s="441">
        <f>SUM(H138:H181)</f>
        <v>0</v>
      </c>
    </row>
    <row r="46" spans="2:8" s="495" customFormat="1">
      <c r="B46" s="334">
        <v>1.6</v>
      </c>
      <c r="C46" s="335" t="s">
        <v>2576</v>
      </c>
      <c r="D46" s="336"/>
      <c r="E46" s="337"/>
      <c r="F46" s="338"/>
      <c r="G46" s="512"/>
      <c r="H46" s="441">
        <f>SUM(H184:H195)</f>
        <v>0</v>
      </c>
    </row>
    <row r="47" spans="2:8" s="495" customFormat="1">
      <c r="B47" s="334"/>
      <c r="C47" s="335" t="s">
        <v>2577</v>
      </c>
      <c r="D47" s="336"/>
      <c r="E47" s="337"/>
      <c r="F47" s="338"/>
      <c r="G47" s="512"/>
      <c r="H47" s="441">
        <f>SUM(H41:H46)</f>
        <v>0</v>
      </c>
    </row>
    <row r="48" spans="2:8" s="495" customFormat="1">
      <c r="B48" s="106"/>
      <c r="C48" s="116"/>
      <c r="D48" s="117"/>
      <c r="E48" s="109"/>
      <c r="F48" s="118"/>
      <c r="G48" s="511"/>
      <c r="H48" s="442"/>
    </row>
    <row r="49" spans="2:8" s="495" customFormat="1">
      <c r="B49" s="334">
        <v>1.7</v>
      </c>
      <c r="C49" s="335" t="s">
        <v>2578</v>
      </c>
      <c r="D49" s="336"/>
      <c r="E49" s="337"/>
      <c r="F49" s="338"/>
      <c r="G49" s="512"/>
      <c r="H49" s="441">
        <f>SUM(H201:H266)</f>
        <v>0</v>
      </c>
    </row>
    <row r="50" spans="2:8" s="495" customFormat="1">
      <c r="B50" s="334">
        <v>1.8</v>
      </c>
      <c r="C50" s="335" t="s">
        <v>2579</v>
      </c>
      <c r="D50" s="336"/>
      <c r="E50" s="337"/>
      <c r="F50" s="338"/>
      <c r="G50" s="512"/>
      <c r="H50" s="441">
        <f>SUM(H270:H274)</f>
        <v>0</v>
      </c>
    </row>
    <row r="51" spans="2:8" s="495" customFormat="1">
      <c r="B51" s="334"/>
      <c r="C51" s="335" t="s">
        <v>2580</v>
      </c>
      <c r="D51" s="336"/>
      <c r="E51" s="337"/>
      <c r="F51" s="338"/>
      <c r="G51" s="512"/>
      <c r="H51" s="441">
        <f>H276</f>
        <v>0</v>
      </c>
    </row>
    <row r="52" spans="2:8" s="495" customFormat="1">
      <c r="B52" s="106"/>
      <c r="C52" s="116"/>
      <c r="D52" s="117"/>
      <c r="E52" s="109"/>
      <c r="F52" s="118"/>
      <c r="G52" s="511"/>
      <c r="H52" s="442"/>
    </row>
    <row r="53" spans="2:8" s="495" customFormat="1">
      <c r="B53" s="334"/>
      <c r="C53" s="335" t="s">
        <v>2581</v>
      </c>
      <c r="D53" s="336"/>
      <c r="E53" s="337"/>
      <c r="F53" s="338"/>
      <c r="G53" s="512"/>
      <c r="H53" s="441">
        <f>H47+H51</f>
        <v>0</v>
      </c>
    </row>
    <row r="54" spans="2:8" s="495" customFormat="1">
      <c r="B54" s="106"/>
      <c r="C54" s="116"/>
      <c r="D54" s="117"/>
      <c r="E54" s="109"/>
      <c r="F54" s="118"/>
      <c r="G54" s="511"/>
      <c r="H54" s="442"/>
    </row>
    <row r="55" spans="2:8" s="495" customFormat="1">
      <c r="B55" s="111">
        <v>1.1000000000000001</v>
      </c>
      <c r="C55" s="112" t="s">
        <v>2571</v>
      </c>
      <c r="D55" s="113"/>
      <c r="E55" s="114"/>
      <c r="F55" s="115"/>
      <c r="G55" s="513"/>
      <c r="H55" s="443"/>
    </row>
    <row r="56" spans="2:8" s="495" customFormat="1">
      <c r="B56" s="120" t="s">
        <v>2582</v>
      </c>
      <c r="C56" s="112" t="s">
        <v>2583</v>
      </c>
      <c r="D56" s="117"/>
      <c r="E56" s="109"/>
      <c r="F56" s="118"/>
      <c r="G56" s="511"/>
      <c r="H56" s="442"/>
    </row>
    <row r="57" spans="2:8" s="495" customFormat="1" ht="45">
      <c r="B57" s="106"/>
      <c r="C57" s="116" t="s">
        <v>2584</v>
      </c>
      <c r="D57" s="119">
        <v>10940</v>
      </c>
      <c r="E57" s="109" t="s">
        <v>565</v>
      </c>
      <c r="F57" s="287"/>
      <c r="G57" s="514"/>
      <c r="H57" s="442">
        <f>ROUND($D57*F57,2)</f>
        <v>0</v>
      </c>
    </row>
    <row r="58" spans="2:8" s="495" customFormat="1">
      <c r="B58" s="120" t="s">
        <v>2586</v>
      </c>
      <c r="C58" s="112" t="s">
        <v>2587</v>
      </c>
      <c r="D58" s="119"/>
      <c r="E58" s="109"/>
      <c r="F58" s="118"/>
      <c r="G58" s="511"/>
      <c r="H58" s="442"/>
    </row>
    <row r="59" spans="2:8" s="495" customFormat="1">
      <c r="B59" s="106"/>
      <c r="C59" s="116" t="s">
        <v>2588</v>
      </c>
      <c r="D59" s="119">
        <v>35680</v>
      </c>
      <c r="E59" s="109" t="s">
        <v>565</v>
      </c>
      <c r="F59" s="287"/>
      <c r="G59" s="514"/>
      <c r="H59" s="442">
        <f>ROUND($D59*F59,2)</f>
        <v>0</v>
      </c>
    </row>
    <row r="60" spans="2:8" s="495" customFormat="1">
      <c r="B60" s="120" t="s">
        <v>2589</v>
      </c>
      <c r="C60" s="112" t="s">
        <v>2590</v>
      </c>
      <c r="D60" s="119"/>
      <c r="E60" s="109"/>
      <c r="F60" s="118"/>
      <c r="G60" s="511"/>
      <c r="H60" s="442"/>
    </row>
    <row r="61" spans="2:8" s="495" customFormat="1" ht="45">
      <c r="B61" s="106"/>
      <c r="C61" s="116" t="s">
        <v>2591</v>
      </c>
      <c r="D61" s="119">
        <v>35680</v>
      </c>
      <c r="E61" s="109" t="s">
        <v>565</v>
      </c>
      <c r="F61" s="287"/>
      <c r="G61" s="514"/>
      <c r="H61" s="442">
        <f>ROUND($D61*F61,2)</f>
        <v>0</v>
      </c>
    </row>
    <row r="62" spans="2:8" s="495" customFormat="1">
      <c r="B62" s="120" t="s">
        <v>2592</v>
      </c>
      <c r="C62" s="112" t="s">
        <v>2593</v>
      </c>
      <c r="D62" s="119"/>
      <c r="E62" s="109"/>
      <c r="F62" s="118"/>
      <c r="G62" s="511"/>
      <c r="H62" s="442"/>
    </row>
    <row r="63" spans="2:8" s="495" customFormat="1">
      <c r="B63" s="106"/>
      <c r="C63" s="116" t="s">
        <v>2594</v>
      </c>
      <c r="D63" s="119">
        <v>18675</v>
      </c>
      <c r="E63" s="109" t="s">
        <v>565</v>
      </c>
      <c r="F63" s="287"/>
      <c r="G63" s="514"/>
      <c r="H63" s="442">
        <f>ROUND($D63*F63,2)</f>
        <v>0</v>
      </c>
    </row>
    <row r="64" spans="2:8" s="495" customFormat="1">
      <c r="B64" s="111">
        <v>1.2</v>
      </c>
      <c r="C64" s="112" t="s">
        <v>2572</v>
      </c>
      <c r="D64" s="318"/>
      <c r="E64" s="114"/>
      <c r="F64" s="115"/>
      <c r="G64" s="513"/>
      <c r="H64" s="442"/>
    </row>
    <row r="65" spans="2:8" s="495" customFormat="1">
      <c r="B65" s="120" t="s">
        <v>2595</v>
      </c>
      <c r="C65" s="112" t="s">
        <v>2596</v>
      </c>
      <c r="D65" s="119"/>
      <c r="E65" s="109"/>
      <c r="F65" s="118"/>
      <c r="G65" s="511"/>
      <c r="H65" s="442"/>
    </row>
    <row r="66" spans="2:8" s="495" customFormat="1" ht="60" customHeight="1">
      <c r="B66" s="106"/>
      <c r="C66" s="116" t="s">
        <v>2597</v>
      </c>
      <c r="D66" s="119">
        <v>3905</v>
      </c>
      <c r="E66" s="109" t="s">
        <v>565</v>
      </c>
      <c r="F66" s="287"/>
      <c r="G66" s="514"/>
      <c r="H66" s="442">
        <f>ROUND($D66*F66,2)</f>
        <v>0</v>
      </c>
    </row>
    <row r="67" spans="2:8" s="495" customFormat="1">
      <c r="B67" s="120" t="s">
        <v>2598</v>
      </c>
      <c r="C67" s="112" t="s">
        <v>2599</v>
      </c>
      <c r="D67" s="119"/>
      <c r="E67" s="109"/>
      <c r="F67" s="118"/>
      <c r="G67" s="511"/>
      <c r="H67" s="442"/>
    </row>
    <row r="68" spans="2:8" s="495" customFormat="1" ht="63" customHeight="1">
      <c r="B68" s="106"/>
      <c r="C68" s="116" t="s">
        <v>2600</v>
      </c>
      <c r="D68" s="119">
        <v>990</v>
      </c>
      <c r="E68" s="109" t="s">
        <v>565</v>
      </c>
      <c r="F68" s="287"/>
      <c r="G68" s="514"/>
      <c r="H68" s="442">
        <f>ROUND($D68*F68,2)</f>
        <v>0</v>
      </c>
    </row>
    <row r="69" spans="2:8" s="495" customFormat="1">
      <c r="B69" s="120" t="s">
        <v>2601</v>
      </c>
      <c r="C69" s="112" t="s">
        <v>2602</v>
      </c>
      <c r="D69" s="119"/>
      <c r="E69" s="109"/>
      <c r="F69" s="118"/>
      <c r="G69" s="511"/>
      <c r="H69" s="442"/>
    </row>
    <row r="70" spans="2:8" s="495" customFormat="1" ht="90">
      <c r="B70" s="106"/>
      <c r="C70" s="116" t="s">
        <v>2603</v>
      </c>
      <c r="D70" s="119">
        <v>5850</v>
      </c>
      <c r="E70" s="109" t="s">
        <v>565</v>
      </c>
      <c r="F70" s="287"/>
      <c r="G70" s="514"/>
      <c r="H70" s="442">
        <f>ROUND($D70*F70,2)</f>
        <v>0</v>
      </c>
    </row>
    <row r="71" spans="2:8" s="495" customFormat="1">
      <c r="B71" s="120" t="s">
        <v>2604</v>
      </c>
      <c r="C71" s="112" t="s">
        <v>2605</v>
      </c>
      <c r="D71" s="119"/>
      <c r="E71" s="109"/>
      <c r="F71" s="118"/>
      <c r="G71" s="511"/>
      <c r="H71" s="442"/>
    </row>
    <row r="72" spans="2:8" s="495" customFormat="1" ht="78.75" customHeight="1">
      <c r="B72" s="106"/>
      <c r="C72" s="116" t="s">
        <v>2606</v>
      </c>
      <c r="D72" s="119"/>
      <c r="E72" s="109"/>
      <c r="F72" s="118"/>
      <c r="G72" s="511"/>
      <c r="H72" s="442"/>
    </row>
    <row r="73" spans="2:8" s="495" customFormat="1">
      <c r="B73" s="106"/>
      <c r="C73" s="116" t="s">
        <v>2607</v>
      </c>
      <c r="D73" s="119">
        <v>6295</v>
      </c>
      <c r="E73" s="109" t="s">
        <v>565</v>
      </c>
      <c r="F73" s="287"/>
      <c r="G73" s="514"/>
      <c r="H73" s="442">
        <f>ROUND($D73*F73,2)</f>
        <v>0</v>
      </c>
    </row>
    <row r="74" spans="2:8" s="495" customFormat="1">
      <c r="B74" s="120" t="s">
        <v>2608</v>
      </c>
      <c r="C74" s="112" t="s">
        <v>2609</v>
      </c>
      <c r="D74" s="119"/>
      <c r="E74" s="109"/>
      <c r="F74" s="118"/>
      <c r="G74" s="511"/>
      <c r="H74" s="442"/>
    </row>
    <row r="75" spans="2:8" s="495" customFormat="1" ht="56.25" customHeight="1">
      <c r="B75" s="106"/>
      <c r="C75" s="116" t="s">
        <v>2610</v>
      </c>
      <c r="D75" s="119"/>
      <c r="E75" s="109"/>
      <c r="F75" s="118"/>
      <c r="G75" s="511"/>
      <c r="H75" s="442"/>
    </row>
    <row r="76" spans="2:8" s="495" customFormat="1">
      <c r="B76" s="106"/>
      <c r="C76" s="116" t="s">
        <v>2607</v>
      </c>
      <c r="D76" s="119">
        <v>6295</v>
      </c>
      <c r="E76" s="109" t="s">
        <v>565</v>
      </c>
      <c r="F76" s="287"/>
      <c r="G76" s="514"/>
      <c r="H76" s="442">
        <f>ROUND($D76*F76,2)</f>
        <v>0</v>
      </c>
    </row>
    <row r="77" spans="2:8" s="495" customFormat="1">
      <c r="B77" s="120" t="s">
        <v>2611</v>
      </c>
      <c r="C77" s="112" t="s">
        <v>2612</v>
      </c>
      <c r="D77" s="119"/>
      <c r="E77" s="109"/>
      <c r="F77" s="118"/>
      <c r="G77" s="511"/>
      <c r="H77" s="442"/>
    </row>
    <row r="78" spans="2:8" s="495" customFormat="1" ht="75">
      <c r="B78" s="106"/>
      <c r="C78" s="116" t="s">
        <v>2613</v>
      </c>
      <c r="D78" s="119">
        <v>1990</v>
      </c>
      <c r="E78" s="109" t="s">
        <v>565</v>
      </c>
      <c r="F78" s="287"/>
      <c r="G78" s="514"/>
      <c r="H78" s="442">
        <f>ROUND($D78*F78,2)</f>
        <v>0</v>
      </c>
    </row>
    <row r="79" spans="2:8" s="495" customFormat="1">
      <c r="B79" s="120" t="s">
        <v>2614</v>
      </c>
      <c r="C79" s="112" t="s">
        <v>2615</v>
      </c>
      <c r="D79" s="119"/>
      <c r="E79" s="109"/>
      <c r="F79" s="118"/>
      <c r="G79" s="511"/>
      <c r="H79" s="442"/>
    </row>
    <row r="80" spans="2:8" s="495" customFormat="1" ht="90">
      <c r="B80" s="106"/>
      <c r="C80" s="116" t="s">
        <v>2616</v>
      </c>
      <c r="D80" s="119">
        <v>3090</v>
      </c>
      <c r="E80" s="109" t="s">
        <v>565</v>
      </c>
      <c r="F80" s="287"/>
      <c r="G80" s="514"/>
      <c r="H80" s="442">
        <f>ROUND($D80*F80,2)</f>
        <v>0</v>
      </c>
    </row>
    <row r="81" spans="2:8" s="495" customFormat="1">
      <c r="B81" s="120" t="s">
        <v>2617</v>
      </c>
      <c r="C81" s="112" t="s">
        <v>2618</v>
      </c>
      <c r="D81" s="119"/>
      <c r="E81" s="109"/>
      <c r="F81" s="118"/>
      <c r="G81" s="511"/>
      <c r="H81" s="442"/>
    </row>
    <row r="82" spans="2:8" s="495" customFormat="1" ht="195.75" customHeight="1">
      <c r="B82" s="106"/>
      <c r="C82" s="116" t="s">
        <v>2619</v>
      </c>
      <c r="D82" s="119"/>
      <c r="E82" s="109"/>
      <c r="F82" s="118"/>
      <c r="G82" s="511"/>
      <c r="H82" s="442"/>
    </row>
    <row r="83" spans="2:8" s="495" customFormat="1" ht="349.5" customHeight="1">
      <c r="B83" s="106"/>
      <c r="C83" s="116" t="s">
        <v>2620</v>
      </c>
      <c r="D83" s="119"/>
      <c r="E83" s="109"/>
      <c r="F83" s="118"/>
      <c r="G83" s="511"/>
      <c r="H83" s="442"/>
    </row>
    <row r="84" spans="2:8" s="495" customFormat="1">
      <c r="B84" s="106"/>
      <c r="C84" s="116" t="s">
        <v>2621</v>
      </c>
      <c r="D84" s="119">
        <v>90</v>
      </c>
      <c r="E84" s="109" t="s">
        <v>565</v>
      </c>
      <c r="F84" s="287"/>
      <c r="G84" s="514"/>
      <c r="H84" s="442">
        <f>ROUND($D84*F84,2)</f>
        <v>0</v>
      </c>
    </row>
    <row r="85" spans="2:8" s="495" customFormat="1">
      <c r="B85" s="120" t="s">
        <v>2622</v>
      </c>
      <c r="C85" s="112" t="s">
        <v>2623</v>
      </c>
      <c r="D85" s="119"/>
      <c r="E85" s="109"/>
      <c r="F85" s="118"/>
      <c r="G85" s="511"/>
      <c r="H85" s="442"/>
    </row>
    <row r="86" spans="2:8" s="495" customFormat="1" ht="30">
      <c r="B86" s="106"/>
      <c r="C86" s="116" t="s">
        <v>2624</v>
      </c>
      <c r="D86" s="119"/>
      <c r="E86" s="109"/>
      <c r="F86" s="118"/>
      <c r="G86" s="511"/>
      <c r="H86" s="442"/>
    </row>
    <row r="87" spans="2:8" s="495" customFormat="1">
      <c r="B87" s="106"/>
      <c r="C87" s="116" t="s">
        <v>2625</v>
      </c>
      <c r="D87" s="119">
        <v>350</v>
      </c>
      <c r="E87" s="109" t="s">
        <v>565</v>
      </c>
      <c r="F87" s="287"/>
      <c r="G87" s="514"/>
      <c r="H87" s="442">
        <f>ROUND($D87*F87,2)</f>
        <v>0</v>
      </c>
    </row>
    <row r="88" spans="2:8" s="495" customFormat="1">
      <c r="B88" s="121" t="s">
        <v>2626</v>
      </c>
      <c r="C88" s="112" t="s">
        <v>2627</v>
      </c>
      <c r="D88" s="119"/>
      <c r="E88" s="109"/>
      <c r="F88" s="118"/>
      <c r="G88" s="511"/>
      <c r="H88" s="442"/>
    </row>
    <row r="89" spans="2:8" s="495" customFormat="1" ht="90">
      <c r="B89" s="106"/>
      <c r="C89" s="116" t="s">
        <v>2628</v>
      </c>
      <c r="D89" s="119"/>
      <c r="E89" s="109"/>
      <c r="F89" s="118"/>
      <c r="G89" s="511"/>
      <c r="H89" s="442"/>
    </row>
    <row r="90" spans="2:8" s="495" customFormat="1">
      <c r="B90" s="106"/>
      <c r="C90" s="116" t="s">
        <v>2629</v>
      </c>
      <c r="D90" s="119">
        <v>135</v>
      </c>
      <c r="E90" s="109" t="s">
        <v>565</v>
      </c>
      <c r="F90" s="287"/>
      <c r="G90" s="514"/>
      <c r="H90" s="442">
        <f>ROUND($D90*F90,2)</f>
        <v>0</v>
      </c>
    </row>
    <row r="91" spans="2:8" s="495" customFormat="1">
      <c r="B91" s="120" t="s">
        <v>2630</v>
      </c>
      <c r="C91" s="112" t="s">
        <v>2631</v>
      </c>
      <c r="D91" s="119"/>
      <c r="E91" s="109"/>
      <c r="F91" s="118"/>
      <c r="G91" s="511"/>
      <c r="H91" s="442"/>
    </row>
    <row r="92" spans="2:8" s="495" customFormat="1" ht="56.25" customHeight="1">
      <c r="B92" s="106"/>
      <c r="C92" s="116" t="s">
        <v>2632</v>
      </c>
      <c r="D92" s="119">
        <v>28</v>
      </c>
      <c r="E92" s="109" t="s">
        <v>600</v>
      </c>
      <c r="F92" s="287"/>
      <c r="G92" s="514"/>
      <c r="H92" s="442">
        <f>ROUND($D92*F92,2)</f>
        <v>0</v>
      </c>
    </row>
    <row r="93" spans="2:8" s="495" customFormat="1">
      <c r="B93" s="120" t="s">
        <v>2633</v>
      </c>
      <c r="C93" s="112" t="s">
        <v>2634</v>
      </c>
      <c r="D93" s="119"/>
      <c r="E93" s="109"/>
      <c r="F93" s="118"/>
      <c r="G93" s="511"/>
      <c r="H93" s="442"/>
    </row>
    <row r="94" spans="2:8" s="495" customFormat="1" ht="75">
      <c r="B94" s="106"/>
      <c r="C94" s="116" t="s">
        <v>2635</v>
      </c>
      <c r="D94" s="119"/>
      <c r="E94" s="109"/>
      <c r="F94" s="118"/>
      <c r="G94" s="511"/>
      <c r="H94" s="442"/>
    </row>
    <row r="95" spans="2:8" s="495" customFormat="1">
      <c r="B95" s="106"/>
      <c r="C95" s="116" t="s">
        <v>2636</v>
      </c>
      <c r="D95" s="119">
        <v>25</v>
      </c>
      <c r="E95" s="109" t="s">
        <v>565</v>
      </c>
      <c r="F95" s="287"/>
      <c r="G95" s="514"/>
      <c r="H95" s="442">
        <f>ROUND($D95*F95,2)</f>
        <v>0</v>
      </c>
    </row>
    <row r="96" spans="2:8" s="495" customFormat="1">
      <c r="B96" s="120" t="s">
        <v>2637</v>
      </c>
      <c r="C96" s="112" t="s">
        <v>2638</v>
      </c>
      <c r="D96" s="119"/>
      <c r="E96" s="109"/>
      <c r="F96" s="118"/>
      <c r="G96" s="511"/>
      <c r="H96" s="442"/>
    </row>
    <row r="97" spans="2:8" s="495" customFormat="1">
      <c r="B97" s="120"/>
      <c r="C97" s="116" t="s">
        <v>2639</v>
      </c>
      <c r="D97" s="119">
        <v>90</v>
      </c>
      <c r="E97" s="109" t="s">
        <v>565</v>
      </c>
      <c r="F97" s="287"/>
      <c r="G97" s="514"/>
      <c r="H97" s="442">
        <f>ROUND($D97*F97,2)</f>
        <v>0</v>
      </c>
    </row>
    <row r="98" spans="2:8" s="495" customFormat="1">
      <c r="B98" s="120" t="s">
        <v>2640</v>
      </c>
      <c r="C98" s="112" t="s">
        <v>2641</v>
      </c>
      <c r="D98" s="119"/>
      <c r="E98" s="109"/>
      <c r="F98" s="118"/>
      <c r="G98" s="511"/>
      <c r="H98" s="442"/>
    </row>
    <row r="99" spans="2:8" s="495" customFormat="1">
      <c r="B99" s="120"/>
      <c r="C99" s="116" t="s">
        <v>2642</v>
      </c>
      <c r="D99" s="119">
        <v>370</v>
      </c>
      <c r="E99" s="109" t="s">
        <v>565</v>
      </c>
      <c r="F99" s="287"/>
      <c r="G99" s="514"/>
      <c r="H99" s="442">
        <f>ROUND($D99*F99,2)</f>
        <v>0</v>
      </c>
    </row>
    <row r="100" spans="2:8" s="495" customFormat="1">
      <c r="B100" s="120" t="s">
        <v>2643</v>
      </c>
      <c r="C100" s="112" t="s">
        <v>2644</v>
      </c>
      <c r="D100" s="119"/>
      <c r="E100" s="109"/>
      <c r="F100" s="118"/>
      <c r="G100" s="511"/>
      <c r="H100" s="442"/>
    </row>
    <row r="101" spans="2:8" s="495" customFormat="1">
      <c r="B101" s="106" t="s">
        <v>2645</v>
      </c>
      <c r="C101" s="116" t="s">
        <v>2644</v>
      </c>
      <c r="D101" s="119">
        <v>220</v>
      </c>
      <c r="E101" s="109" t="s">
        <v>565</v>
      </c>
      <c r="F101" s="288"/>
      <c r="G101" s="514"/>
      <c r="H101" s="442">
        <f>ROUND($D101*F101,2)</f>
        <v>0</v>
      </c>
    </row>
    <row r="102" spans="2:8" s="495" customFormat="1">
      <c r="B102" s="106" t="s">
        <v>2646</v>
      </c>
      <c r="C102" s="116" t="s">
        <v>2647</v>
      </c>
      <c r="D102" s="119">
        <v>45</v>
      </c>
      <c r="E102" s="109" t="s">
        <v>565</v>
      </c>
      <c r="F102" s="288"/>
      <c r="G102" s="514"/>
      <c r="H102" s="442">
        <f>ROUND($D102*F102,2)</f>
        <v>0</v>
      </c>
    </row>
    <row r="103" spans="2:8" s="495" customFormat="1">
      <c r="B103" s="120" t="s">
        <v>2648</v>
      </c>
      <c r="C103" s="112" t="s">
        <v>2649</v>
      </c>
      <c r="D103" s="119"/>
      <c r="E103" s="109"/>
      <c r="F103" s="118"/>
      <c r="G103" s="511"/>
      <c r="H103" s="442"/>
    </row>
    <row r="104" spans="2:8" s="495" customFormat="1">
      <c r="B104" s="106"/>
      <c r="C104" s="116" t="s">
        <v>2650</v>
      </c>
      <c r="D104" s="119">
        <v>15</v>
      </c>
      <c r="E104" s="109" t="s">
        <v>565</v>
      </c>
      <c r="F104" s="287"/>
      <c r="G104" s="514"/>
      <c r="H104" s="442">
        <f>ROUND($D104*F104,2)</f>
        <v>0</v>
      </c>
    </row>
    <row r="105" spans="2:8" s="495" customFormat="1">
      <c r="B105" s="111">
        <v>1.3</v>
      </c>
      <c r="C105" s="112" t="s">
        <v>2573</v>
      </c>
      <c r="D105" s="318"/>
      <c r="E105" s="114"/>
      <c r="F105" s="115"/>
      <c r="G105" s="513"/>
      <c r="H105" s="442"/>
    </row>
    <row r="106" spans="2:8" s="495" customFormat="1">
      <c r="B106" s="120" t="s">
        <v>2651</v>
      </c>
      <c r="C106" s="112" t="s">
        <v>2652</v>
      </c>
      <c r="D106" s="119"/>
      <c r="E106" s="109"/>
      <c r="F106" s="118"/>
      <c r="G106" s="511"/>
      <c r="H106" s="442"/>
    </row>
    <row r="107" spans="2:8" s="495" customFormat="1" ht="30">
      <c r="B107" s="106"/>
      <c r="C107" s="116" t="s">
        <v>2653</v>
      </c>
      <c r="D107" s="119"/>
      <c r="E107" s="109"/>
      <c r="F107" s="118"/>
      <c r="G107" s="511"/>
      <c r="H107" s="442"/>
    </row>
    <row r="108" spans="2:8" s="495" customFormat="1" ht="30">
      <c r="B108" s="106"/>
      <c r="C108" s="116" t="s">
        <v>2654</v>
      </c>
      <c r="D108" s="119">
        <v>16575</v>
      </c>
      <c r="E108" s="109" t="s">
        <v>565</v>
      </c>
      <c r="F108" s="287"/>
      <c r="G108" s="514"/>
      <c r="H108" s="442">
        <f>ROUND($D108*F108,2)</f>
        <v>0</v>
      </c>
    </row>
    <row r="109" spans="2:8" s="495" customFormat="1">
      <c r="B109" s="120" t="s">
        <v>2655</v>
      </c>
      <c r="C109" s="112" t="s">
        <v>2656</v>
      </c>
      <c r="D109" s="119"/>
      <c r="E109" s="109"/>
      <c r="F109" s="118"/>
      <c r="G109" s="511"/>
      <c r="H109" s="442"/>
    </row>
    <row r="110" spans="2:8" s="495" customFormat="1" ht="45">
      <c r="B110" s="106"/>
      <c r="C110" s="116" t="s">
        <v>2657</v>
      </c>
      <c r="D110" s="119"/>
      <c r="E110" s="109"/>
      <c r="F110" s="118"/>
      <c r="G110" s="511"/>
      <c r="H110" s="442"/>
    </row>
    <row r="111" spans="2:8" s="495" customFormat="1">
      <c r="B111" s="106"/>
      <c r="C111" s="116" t="s">
        <v>2658</v>
      </c>
      <c r="D111" s="119">
        <v>33490</v>
      </c>
      <c r="E111" s="109" t="s">
        <v>565</v>
      </c>
      <c r="F111" s="287"/>
      <c r="G111" s="514"/>
      <c r="H111" s="442">
        <f>ROUND($D111*F111,2)</f>
        <v>0</v>
      </c>
    </row>
    <row r="112" spans="2:8" s="495" customFormat="1">
      <c r="B112" s="120" t="s">
        <v>2659</v>
      </c>
      <c r="C112" s="112" t="s">
        <v>2660</v>
      </c>
      <c r="D112" s="119"/>
      <c r="E112" s="109"/>
      <c r="F112" s="118"/>
      <c r="G112" s="511"/>
      <c r="H112" s="442"/>
    </row>
    <row r="113" spans="2:8" s="495" customFormat="1" ht="45">
      <c r="B113" s="106"/>
      <c r="C113" s="116" t="s">
        <v>2661</v>
      </c>
      <c r="D113" s="119"/>
      <c r="E113" s="109"/>
      <c r="F113" s="118"/>
      <c r="G113" s="511"/>
      <c r="H113" s="442"/>
    </row>
    <row r="114" spans="2:8" s="495" customFormat="1">
      <c r="B114" s="106"/>
      <c r="C114" s="116" t="s">
        <v>2658</v>
      </c>
      <c r="D114" s="119">
        <v>1805</v>
      </c>
      <c r="E114" s="109" t="s">
        <v>565</v>
      </c>
      <c r="F114" s="287"/>
      <c r="G114" s="514"/>
      <c r="H114" s="442">
        <f>ROUND($D114*F114,2)</f>
        <v>0</v>
      </c>
    </row>
    <row r="115" spans="2:8" s="495" customFormat="1">
      <c r="B115" s="120" t="s">
        <v>2662</v>
      </c>
      <c r="C115" s="112" t="s">
        <v>2663</v>
      </c>
      <c r="D115" s="119"/>
      <c r="E115" s="109"/>
      <c r="F115" s="118"/>
      <c r="G115" s="511"/>
      <c r="H115" s="442"/>
    </row>
    <row r="116" spans="2:8" s="495" customFormat="1" ht="30">
      <c r="B116" s="106"/>
      <c r="C116" s="116" t="s">
        <v>2664</v>
      </c>
      <c r="D116" s="119"/>
      <c r="E116" s="109"/>
      <c r="F116" s="118"/>
      <c r="G116" s="511"/>
      <c r="H116" s="442"/>
    </row>
    <row r="117" spans="2:8" s="495" customFormat="1" ht="30">
      <c r="B117" s="106"/>
      <c r="C117" s="116" t="s">
        <v>2665</v>
      </c>
      <c r="D117" s="119">
        <v>10940</v>
      </c>
      <c r="E117" s="109" t="s">
        <v>565</v>
      </c>
      <c r="F117" s="287"/>
      <c r="G117" s="514"/>
      <c r="H117" s="442">
        <f>ROUND($D117*F117,2)</f>
        <v>0</v>
      </c>
    </row>
    <row r="118" spans="2:8" s="495" customFormat="1">
      <c r="B118" s="120" t="s">
        <v>2666</v>
      </c>
      <c r="C118" s="112" t="s">
        <v>2667</v>
      </c>
      <c r="D118" s="119"/>
      <c r="E118" s="109"/>
      <c r="F118" s="118"/>
      <c r="G118" s="511"/>
      <c r="H118" s="442"/>
    </row>
    <row r="119" spans="2:8" s="495" customFormat="1">
      <c r="B119" s="106"/>
      <c r="C119" s="116" t="s">
        <v>2668</v>
      </c>
      <c r="D119" s="119"/>
      <c r="E119" s="109"/>
      <c r="F119" s="118"/>
      <c r="G119" s="511"/>
      <c r="H119" s="442"/>
    </row>
    <row r="120" spans="2:8" s="495" customFormat="1" ht="30">
      <c r="B120" s="106"/>
      <c r="C120" s="116" t="s">
        <v>2669</v>
      </c>
      <c r="D120" s="119">
        <v>2255</v>
      </c>
      <c r="E120" s="109" t="s">
        <v>565</v>
      </c>
      <c r="F120" s="287"/>
      <c r="G120" s="514"/>
      <c r="H120" s="442">
        <f>ROUND($D120*F120,2)</f>
        <v>0</v>
      </c>
    </row>
    <row r="121" spans="2:8" s="495" customFormat="1">
      <c r="B121" s="120" t="s">
        <v>2670</v>
      </c>
      <c r="C121" s="112" t="s">
        <v>2671</v>
      </c>
      <c r="D121" s="119"/>
      <c r="E121" s="109"/>
      <c r="F121" s="118"/>
      <c r="G121" s="511"/>
      <c r="H121" s="442"/>
    </row>
    <row r="122" spans="2:8" s="495" customFormat="1">
      <c r="B122" s="106"/>
      <c r="C122" s="116" t="s">
        <v>2672</v>
      </c>
      <c r="D122" s="119"/>
      <c r="E122" s="109"/>
      <c r="F122" s="118"/>
      <c r="G122" s="511"/>
      <c r="H122" s="442"/>
    </row>
    <row r="123" spans="2:8" s="495" customFormat="1">
      <c r="B123" s="106"/>
      <c r="C123" s="116" t="s">
        <v>2673</v>
      </c>
      <c r="D123" s="119">
        <v>275</v>
      </c>
      <c r="E123" s="109" t="s">
        <v>565</v>
      </c>
      <c r="F123" s="287"/>
      <c r="G123" s="514"/>
      <c r="H123" s="442">
        <f>ROUND($D123*F123,2)</f>
        <v>0</v>
      </c>
    </row>
    <row r="124" spans="2:8" s="495" customFormat="1">
      <c r="B124" s="120" t="s">
        <v>2674</v>
      </c>
      <c r="C124" s="112" t="s">
        <v>2675</v>
      </c>
      <c r="D124" s="119"/>
      <c r="E124" s="109"/>
      <c r="F124" s="118"/>
      <c r="G124" s="511"/>
      <c r="H124" s="442"/>
    </row>
    <row r="125" spans="2:8" s="495" customFormat="1" ht="45">
      <c r="B125" s="106"/>
      <c r="C125" s="116" t="s">
        <v>2676</v>
      </c>
      <c r="D125" s="119"/>
      <c r="E125" s="109"/>
      <c r="F125" s="118"/>
      <c r="G125" s="511"/>
      <c r="H125" s="442"/>
    </row>
    <row r="126" spans="2:8" s="495" customFormat="1">
      <c r="B126" s="106"/>
      <c r="C126" s="116" t="s">
        <v>2677</v>
      </c>
      <c r="D126" s="119">
        <v>110</v>
      </c>
      <c r="E126" s="109" t="s">
        <v>565</v>
      </c>
      <c r="F126" s="287"/>
      <c r="G126" s="514"/>
      <c r="H126" s="442">
        <f>ROUND($D126*F126,2)</f>
        <v>0</v>
      </c>
    </row>
    <row r="127" spans="2:8" s="495" customFormat="1">
      <c r="B127" s="111">
        <v>1.4</v>
      </c>
      <c r="C127" s="112" t="s">
        <v>2574</v>
      </c>
      <c r="D127" s="318"/>
      <c r="E127" s="114"/>
      <c r="F127" s="115"/>
      <c r="G127" s="513"/>
      <c r="H127" s="442"/>
    </row>
    <row r="128" spans="2:8" s="495" customFormat="1">
      <c r="B128" s="120" t="s">
        <v>2678</v>
      </c>
      <c r="C128" s="112" t="s">
        <v>2679</v>
      </c>
      <c r="D128" s="119"/>
      <c r="E128" s="109"/>
      <c r="F128" s="118"/>
      <c r="G128" s="511"/>
      <c r="H128" s="442"/>
    </row>
    <row r="129" spans="2:8" s="495" customFormat="1" ht="21.75" customHeight="1">
      <c r="B129" s="106"/>
      <c r="C129" s="116" t="s">
        <v>2680</v>
      </c>
      <c r="D129" s="119">
        <v>840</v>
      </c>
      <c r="E129" s="109" t="s">
        <v>565</v>
      </c>
      <c r="F129" s="287"/>
      <c r="G129" s="514"/>
      <c r="H129" s="442">
        <f>ROUND($D129*F129,2)</f>
        <v>0</v>
      </c>
    </row>
    <row r="130" spans="2:8" s="495" customFormat="1">
      <c r="B130" s="120" t="s">
        <v>2681</v>
      </c>
      <c r="C130" s="14" t="s">
        <v>2682</v>
      </c>
      <c r="D130" s="119"/>
      <c r="E130" s="109"/>
      <c r="F130" s="118"/>
      <c r="G130" s="511"/>
      <c r="H130" s="442"/>
    </row>
    <row r="131" spans="2:8" s="495" customFormat="1" ht="90">
      <c r="B131" s="106"/>
      <c r="C131" s="18" t="s">
        <v>2683</v>
      </c>
      <c r="D131" s="119">
        <v>3430</v>
      </c>
      <c r="E131" s="109" t="s">
        <v>565</v>
      </c>
      <c r="F131" s="311"/>
      <c r="G131" s="514"/>
      <c r="H131" s="442">
        <f>ROUND($D131*F131,2)</f>
        <v>0</v>
      </c>
    </row>
    <row r="132" spans="2:8" s="495" customFormat="1">
      <c r="B132" s="120" t="s">
        <v>2684</v>
      </c>
      <c r="C132" s="112" t="s">
        <v>2685</v>
      </c>
      <c r="D132" s="119"/>
      <c r="E132" s="109"/>
      <c r="F132" s="118"/>
      <c r="G132" s="511"/>
      <c r="H132" s="442"/>
    </row>
    <row r="133" spans="2:8" s="495" customFormat="1" ht="30">
      <c r="B133" s="106"/>
      <c r="C133" s="116" t="s">
        <v>2686</v>
      </c>
      <c r="D133" s="119">
        <v>305</v>
      </c>
      <c r="E133" s="109" t="s">
        <v>565</v>
      </c>
      <c r="F133" s="287"/>
      <c r="G133" s="514"/>
      <c r="H133" s="442">
        <f>ROUND($D133*F133,2)</f>
        <v>0</v>
      </c>
    </row>
    <row r="134" spans="2:8" s="495" customFormat="1">
      <c r="B134" s="120" t="s">
        <v>2687</v>
      </c>
      <c r="C134" s="112" t="s">
        <v>2688</v>
      </c>
      <c r="D134" s="119"/>
      <c r="E134" s="109"/>
      <c r="F134" s="118"/>
      <c r="G134" s="511"/>
      <c r="H134" s="442"/>
    </row>
    <row r="135" spans="2:8" s="495" customFormat="1" ht="30">
      <c r="B135" s="106"/>
      <c r="C135" s="116" t="s">
        <v>2689</v>
      </c>
      <c r="D135" s="119">
        <v>905</v>
      </c>
      <c r="E135" s="109" t="s">
        <v>565</v>
      </c>
      <c r="F135" s="287"/>
      <c r="G135" s="514"/>
      <c r="H135" s="442">
        <f>ROUND($D135*F135,2)</f>
        <v>0</v>
      </c>
    </row>
    <row r="136" spans="2:8" s="495" customFormat="1">
      <c r="B136" s="111">
        <v>1.5</v>
      </c>
      <c r="C136" s="112" t="s">
        <v>2575</v>
      </c>
      <c r="D136" s="318"/>
      <c r="E136" s="114"/>
      <c r="F136" s="115"/>
      <c r="G136" s="513"/>
      <c r="H136" s="442"/>
    </row>
    <row r="137" spans="2:8" s="495" customFormat="1">
      <c r="B137" s="120" t="s">
        <v>2690</v>
      </c>
      <c r="C137" s="112" t="s">
        <v>2691</v>
      </c>
      <c r="D137" s="119"/>
      <c r="E137" s="109"/>
      <c r="F137" s="118"/>
      <c r="G137" s="511"/>
      <c r="H137" s="442"/>
    </row>
    <row r="138" spans="2:8" s="495" customFormat="1" ht="45">
      <c r="B138" s="106"/>
      <c r="C138" s="116" t="s">
        <v>2692</v>
      </c>
      <c r="D138" s="119"/>
      <c r="E138" s="109"/>
      <c r="F138" s="118"/>
      <c r="G138" s="511"/>
      <c r="H138" s="442"/>
    </row>
    <row r="139" spans="2:8" s="495" customFormat="1">
      <c r="B139" s="106"/>
      <c r="C139" s="116" t="s">
        <v>2625</v>
      </c>
      <c r="D139" s="119">
        <v>19</v>
      </c>
      <c r="E139" s="109" t="s">
        <v>565</v>
      </c>
      <c r="F139" s="287"/>
      <c r="G139" s="514"/>
      <c r="H139" s="442">
        <f>ROUND($D139*F139,2)</f>
        <v>0</v>
      </c>
    </row>
    <row r="140" spans="2:8" s="495" customFormat="1">
      <c r="B140" s="120" t="s">
        <v>2693</v>
      </c>
      <c r="C140" s="112" t="s">
        <v>2694</v>
      </c>
      <c r="D140" s="119"/>
      <c r="E140" s="109"/>
      <c r="F140" s="118"/>
      <c r="G140" s="511"/>
      <c r="H140" s="442"/>
    </row>
    <row r="141" spans="2:8" s="495" customFormat="1" ht="60">
      <c r="B141" s="106"/>
      <c r="C141" s="116" t="s">
        <v>2695</v>
      </c>
      <c r="D141" s="119"/>
      <c r="E141" s="109"/>
      <c r="F141" s="118"/>
      <c r="G141" s="511"/>
      <c r="H141" s="442"/>
    </row>
    <row r="142" spans="2:8" s="495" customFormat="1">
      <c r="B142" s="106"/>
      <c r="C142" s="116" t="s">
        <v>2696</v>
      </c>
      <c r="D142" s="119">
        <v>925</v>
      </c>
      <c r="E142" s="109" t="s">
        <v>565</v>
      </c>
      <c r="F142" s="287"/>
      <c r="G142" s="514"/>
      <c r="H142" s="442">
        <f>ROUND($D142*F142,2)</f>
        <v>0</v>
      </c>
    </row>
    <row r="143" spans="2:8" s="495" customFormat="1">
      <c r="B143" s="120" t="s">
        <v>2697</v>
      </c>
      <c r="C143" s="112" t="s">
        <v>2698</v>
      </c>
      <c r="D143" s="119"/>
      <c r="E143" s="109"/>
      <c r="F143" s="118"/>
      <c r="G143" s="511"/>
      <c r="H143" s="442"/>
    </row>
    <row r="144" spans="2:8" s="495" customFormat="1" ht="90">
      <c r="B144" s="106"/>
      <c r="C144" s="116" t="s">
        <v>2699</v>
      </c>
      <c r="D144" s="119">
        <v>1035</v>
      </c>
      <c r="E144" s="109" t="s">
        <v>74</v>
      </c>
      <c r="F144" s="287"/>
      <c r="G144" s="514"/>
      <c r="H144" s="442">
        <f>ROUND($D144*F144,2)</f>
        <v>0</v>
      </c>
    </row>
    <row r="145" spans="2:8" s="495" customFormat="1">
      <c r="B145" s="120" t="s">
        <v>2700</v>
      </c>
      <c r="C145" s="112" t="s">
        <v>2701</v>
      </c>
      <c r="D145" s="119"/>
      <c r="E145" s="109"/>
      <c r="F145" s="118"/>
      <c r="G145" s="511"/>
      <c r="H145" s="442"/>
    </row>
    <row r="146" spans="2:8" s="495" customFormat="1" ht="90">
      <c r="B146" s="106"/>
      <c r="C146" s="116" t="s">
        <v>2702</v>
      </c>
      <c r="D146" s="119">
        <v>330</v>
      </c>
      <c r="E146" s="109" t="s">
        <v>565</v>
      </c>
      <c r="F146" s="287"/>
      <c r="G146" s="514"/>
      <c r="H146" s="442">
        <f>ROUND($D146*F146,2)</f>
        <v>0</v>
      </c>
    </row>
    <row r="147" spans="2:8" s="495" customFormat="1">
      <c r="B147" s="120" t="s">
        <v>2703</v>
      </c>
      <c r="C147" s="112" t="s">
        <v>2704</v>
      </c>
      <c r="D147" s="119"/>
      <c r="E147" s="109"/>
      <c r="F147" s="118"/>
      <c r="G147" s="511"/>
      <c r="H147" s="442"/>
    </row>
    <row r="148" spans="2:8" s="495" customFormat="1" ht="75" customHeight="1">
      <c r="B148" s="106"/>
      <c r="C148" s="116" t="s">
        <v>2705</v>
      </c>
      <c r="D148" s="119">
        <v>40</v>
      </c>
      <c r="E148" s="109" t="s">
        <v>565</v>
      </c>
      <c r="F148" s="287"/>
      <c r="G148" s="514"/>
      <c r="H148" s="442">
        <f>ROUND($D148*F148,2)</f>
        <v>0</v>
      </c>
    </row>
    <row r="149" spans="2:8" s="495" customFormat="1">
      <c r="B149" s="120" t="s">
        <v>2706</v>
      </c>
      <c r="C149" s="112" t="s">
        <v>2707</v>
      </c>
      <c r="D149" s="119"/>
      <c r="E149" s="109"/>
      <c r="F149" s="118"/>
      <c r="G149" s="511"/>
      <c r="H149" s="442"/>
    </row>
    <row r="150" spans="2:8" s="495" customFormat="1" ht="51.75" customHeight="1">
      <c r="B150" s="106"/>
      <c r="C150" s="116" t="s">
        <v>2708</v>
      </c>
      <c r="D150" s="119"/>
      <c r="E150" s="109"/>
      <c r="F150" s="118"/>
      <c r="G150" s="511"/>
      <c r="H150" s="442"/>
    </row>
    <row r="151" spans="2:8" s="495" customFormat="1">
      <c r="B151" s="106"/>
      <c r="C151" s="116" t="s">
        <v>2709</v>
      </c>
      <c r="D151" s="119">
        <v>1600</v>
      </c>
      <c r="E151" s="109" t="s">
        <v>565</v>
      </c>
      <c r="F151" s="287"/>
      <c r="G151" s="514"/>
      <c r="H151" s="442">
        <f>ROUND($D151*F151,2)</f>
        <v>0</v>
      </c>
    </row>
    <row r="152" spans="2:8" s="495" customFormat="1">
      <c r="B152" s="106"/>
      <c r="C152" s="116" t="s">
        <v>2710</v>
      </c>
      <c r="D152" s="119">
        <v>155</v>
      </c>
      <c r="E152" s="109" t="s">
        <v>565</v>
      </c>
      <c r="F152" s="287"/>
      <c r="G152" s="514"/>
      <c r="H152" s="442">
        <f>ROUND($D152*F152,2)</f>
        <v>0</v>
      </c>
    </row>
    <row r="153" spans="2:8" s="495" customFormat="1">
      <c r="B153" s="120" t="s">
        <v>2711</v>
      </c>
      <c r="C153" s="112" t="s">
        <v>2712</v>
      </c>
      <c r="D153" s="119"/>
      <c r="E153" s="109"/>
      <c r="F153" s="118"/>
      <c r="G153" s="511"/>
      <c r="H153" s="442"/>
    </row>
    <row r="154" spans="2:8" s="495" customFormat="1" ht="264.75" customHeight="1">
      <c r="B154" s="106"/>
      <c r="C154" s="116" t="s">
        <v>2713</v>
      </c>
      <c r="D154" s="119">
        <v>495</v>
      </c>
      <c r="E154" s="109" t="s">
        <v>565</v>
      </c>
      <c r="F154" s="287"/>
      <c r="G154" s="514"/>
      <c r="H154" s="442">
        <f>ROUND($D154*F154,2)</f>
        <v>0</v>
      </c>
    </row>
    <row r="155" spans="2:8" s="495" customFormat="1">
      <c r="B155" s="120" t="s">
        <v>2714</v>
      </c>
      <c r="C155" s="112" t="s">
        <v>2715</v>
      </c>
      <c r="D155" s="119"/>
      <c r="E155" s="109"/>
      <c r="F155" s="118"/>
      <c r="G155" s="511"/>
      <c r="H155" s="442"/>
    </row>
    <row r="156" spans="2:8" s="495" customFormat="1" ht="105">
      <c r="B156" s="106"/>
      <c r="C156" s="116" t="s">
        <v>2716</v>
      </c>
      <c r="D156" s="119">
        <v>70</v>
      </c>
      <c r="E156" s="109" t="s">
        <v>565</v>
      </c>
      <c r="F156" s="287"/>
      <c r="G156" s="514"/>
      <c r="H156" s="442">
        <f>ROUND($D156*F156,2)</f>
        <v>0</v>
      </c>
    </row>
    <row r="157" spans="2:8" s="495" customFormat="1">
      <c r="B157" s="120" t="s">
        <v>2717</v>
      </c>
      <c r="C157" s="112" t="s">
        <v>2718</v>
      </c>
      <c r="D157" s="119"/>
      <c r="E157" s="109"/>
      <c r="F157" s="118"/>
      <c r="G157" s="511"/>
      <c r="H157" s="442"/>
    </row>
    <row r="158" spans="2:8" s="495" customFormat="1" ht="225.75" customHeight="1">
      <c r="B158" s="106"/>
      <c r="C158" s="116" t="s">
        <v>2719</v>
      </c>
      <c r="D158" s="119">
        <v>100</v>
      </c>
      <c r="E158" s="109" t="s">
        <v>565</v>
      </c>
      <c r="F158" s="287"/>
      <c r="G158" s="514"/>
      <c r="H158" s="442">
        <f>ROUND($D158*F158,2)</f>
        <v>0</v>
      </c>
    </row>
    <row r="159" spans="2:8" s="495" customFormat="1">
      <c r="B159" s="121" t="s">
        <v>2720</v>
      </c>
      <c r="C159" s="112" t="s">
        <v>2721</v>
      </c>
      <c r="D159" s="119"/>
      <c r="E159" s="109"/>
      <c r="F159" s="118"/>
      <c r="G159" s="511"/>
      <c r="H159" s="442"/>
    </row>
    <row r="160" spans="2:8" s="495" customFormat="1" ht="45">
      <c r="B160" s="106"/>
      <c r="C160" s="116" t="s">
        <v>2722</v>
      </c>
      <c r="D160" s="119"/>
      <c r="E160" s="109"/>
      <c r="F160" s="118"/>
      <c r="G160" s="511"/>
      <c r="H160" s="442"/>
    </row>
    <row r="161" spans="2:8" s="495" customFormat="1">
      <c r="B161" s="106"/>
      <c r="C161" s="116" t="s">
        <v>2723</v>
      </c>
      <c r="D161" s="119">
        <v>15785</v>
      </c>
      <c r="E161" s="109" t="s">
        <v>759</v>
      </c>
      <c r="F161" s="287"/>
      <c r="G161" s="514"/>
      <c r="H161" s="442">
        <f>ROUND($D161*F161,2)</f>
        <v>0</v>
      </c>
    </row>
    <row r="162" spans="2:8" s="495" customFormat="1">
      <c r="B162" s="120" t="s">
        <v>2724</v>
      </c>
      <c r="C162" s="112" t="s">
        <v>2725</v>
      </c>
      <c r="D162" s="119"/>
      <c r="E162" s="109"/>
      <c r="F162" s="118"/>
      <c r="G162" s="511"/>
      <c r="H162" s="442"/>
    </row>
    <row r="163" spans="2:8" s="495" customFormat="1" ht="105">
      <c r="B163" s="106"/>
      <c r="C163" s="116" t="s">
        <v>2726</v>
      </c>
      <c r="D163" s="119"/>
      <c r="E163" s="109"/>
      <c r="F163" s="118"/>
      <c r="G163" s="511"/>
      <c r="H163" s="442"/>
    </row>
    <row r="164" spans="2:8" s="495" customFormat="1">
      <c r="B164" s="106"/>
      <c r="C164" s="116" t="s">
        <v>2727</v>
      </c>
      <c r="D164" s="119">
        <v>85</v>
      </c>
      <c r="E164" s="109" t="s">
        <v>565</v>
      </c>
      <c r="F164" s="287"/>
      <c r="G164" s="514"/>
      <c r="H164" s="442">
        <f>ROUND($D164*F164,2)</f>
        <v>0</v>
      </c>
    </row>
    <row r="165" spans="2:8" s="495" customFormat="1">
      <c r="B165" s="120" t="s">
        <v>2728</v>
      </c>
      <c r="C165" s="112" t="s">
        <v>2729</v>
      </c>
      <c r="D165" s="119"/>
      <c r="E165" s="109"/>
      <c r="F165" s="118"/>
      <c r="G165" s="511"/>
      <c r="H165" s="442"/>
    </row>
    <row r="166" spans="2:8" s="495" customFormat="1">
      <c r="B166" s="106"/>
      <c r="C166" s="116" t="s">
        <v>2730</v>
      </c>
      <c r="D166" s="119">
        <v>9</v>
      </c>
      <c r="E166" s="109" t="s">
        <v>600</v>
      </c>
      <c r="F166" s="287"/>
      <c r="G166" s="514"/>
      <c r="H166" s="442">
        <f>ROUND($D166*F166,2)</f>
        <v>0</v>
      </c>
    </row>
    <row r="167" spans="2:8" s="495" customFormat="1">
      <c r="B167" s="120" t="s">
        <v>2731</v>
      </c>
      <c r="C167" s="112" t="s">
        <v>2732</v>
      </c>
      <c r="D167" s="119"/>
      <c r="E167" s="109"/>
      <c r="F167" s="118"/>
      <c r="G167" s="511"/>
      <c r="H167" s="442"/>
    </row>
    <row r="168" spans="2:8" s="495" customFormat="1">
      <c r="B168" s="106"/>
      <c r="C168" s="116" t="s">
        <v>2733</v>
      </c>
      <c r="D168" s="119"/>
      <c r="E168" s="109"/>
      <c r="F168" s="118"/>
      <c r="G168" s="511"/>
      <c r="H168" s="442"/>
    </row>
    <row r="169" spans="2:8" s="495" customFormat="1">
      <c r="B169" s="106"/>
      <c r="C169" s="116" t="s">
        <v>2734</v>
      </c>
      <c r="D169" s="119">
        <v>85</v>
      </c>
      <c r="E169" s="109" t="s">
        <v>565</v>
      </c>
      <c r="F169" s="287"/>
      <c r="G169" s="514"/>
      <c r="H169" s="442">
        <f>ROUND($D169*F169,2)</f>
        <v>0</v>
      </c>
    </row>
    <row r="170" spans="2:8" s="495" customFormat="1">
      <c r="B170" s="120" t="s">
        <v>2735</v>
      </c>
      <c r="C170" s="112" t="s">
        <v>2736</v>
      </c>
      <c r="D170" s="119"/>
      <c r="E170" s="109"/>
      <c r="F170" s="118"/>
      <c r="G170" s="511"/>
      <c r="H170" s="442"/>
    </row>
    <row r="171" spans="2:8" s="495" customFormat="1">
      <c r="B171" s="106"/>
      <c r="C171" s="116" t="s">
        <v>2737</v>
      </c>
      <c r="D171" s="119">
        <v>375</v>
      </c>
      <c r="E171" s="109" t="s">
        <v>600</v>
      </c>
      <c r="F171" s="287"/>
      <c r="G171" s="514"/>
      <c r="H171" s="442">
        <f>ROUND($D171*F171,2)</f>
        <v>0</v>
      </c>
    </row>
    <row r="172" spans="2:8" s="495" customFormat="1">
      <c r="B172" s="120" t="s">
        <v>2738</v>
      </c>
      <c r="C172" s="112" t="s">
        <v>2736</v>
      </c>
      <c r="D172" s="119"/>
      <c r="E172" s="109"/>
      <c r="F172" s="118"/>
      <c r="G172" s="511"/>
      <c r="H172" s="442"/>
    </row>
    <row r="173" spans="2:8" s="495" customFormat="1">
      <c r="B173" s="106"/>
      <c r="C173" s="116" t="s">
        <v>2739</v>
      </c>
      <c r="D173" s="119">
        <v>192</v>
      </c>
      <c r="E173" s="109" t="s">
        <v>600</v>
      </c>
      <c r="F173" s="287"/>
      <c r="G173" s="514"/>
      <c r="H173" s="442">
        <f>ROUND($D173*F173,2)</f>
        <v>0</v>
      </c>
    </row>
    <row r="174" spans="2:8" s="495" customFormat="1">
      <c r="B174" s="120" t="s">
        <v>2740</v>
      </c>
      <c r="C174" s="112" t="s">
        <v>2741</v>
      </c>
      <c r="D174" s="119"/>
      <c r="E174" s="109"/>
      <c r="F174" s="118"/>
      <c r="G174" s="511"/>
      <c r="H174" s="442"/>
    </row>
    <row r="175" spans="2:8" s="495" customFormat="1" ht="30">
      <c r="B175" s="106"/>
      <c r="C175" s="116" t="s">
        <v>2742</v>
      </c>
      <c r="D175" s="119">
        <v>130</v>
      </c>
      <c r="E175" s="109" t="s">
        <v>565</v>
      </c>
      <c r="F175" s="287"/>
      <c r="G175" s="514"/>
      <c r="H175" s="442">
        <f>ROUND($D175*F175,2)</f>
        <v>0</v>
      </c>
    </row>
    <row r="176" spans="2:8" s="495" customFormat="1">
      <c r="B176" s="120" t="s">
        <v>2743</v>
      </c>
      <c r="C176" s="112" t="s">
        <v>2744</v>
      </c>
      <c r="D176" s="119"/>
      <c r="E176" s="109"/>
      <c r="F176" s="118"/>
      <c r="G176" s="511"/>
      <c r="H176" s="442"/>
    </row>
    <row r="177" spans="2:8" s="495" customFormat="1">
      <c r="B177" s="120"/>
      <c r="C177" s="116" t="s">
        <v>2745</v>
      </c>
      <c r="D177" s="119">
        <v>2255</v>
      </c>
      <c r="E177" s="109" t="s">
        <v>565</v>
      </c>
      <c r="F177" s="287"/>
      <c r="G177" s="514"/>
      <c r="H177" s="442">
        <f>ROUND($D177*F177,2)</f>
        <v>0</v>
      </c>
    </row>
    <row r="178" spans="2:8" s="495" customFormat="1">
      <c r="B178" s="120" t="s">
        <v>2746</v>
      </c>
      <c r="C178" s="112" t="s">
        <v>2747</v>
      </c>
      <c r="D178" s="119"/>
      <c r="E178" s="109"/>
      <c r="F178" s="118"/>
      <c r="G178" s="511"/>
      <c r="H178" s="442"/>
    </row>
    <row r="179" spans="2:8" s="495" customFormat="1" ht="45">
      <c r="B179" s="106"/>
      <c r="C179" s="116" t="s">
        <v>2748</v>
      </c>
      <c r="D179" s="119">
        <v>25</v>
      </c>
      <c r="E179" s="109" t="s">
        <v>565</v>
      </c>
      <c r="F179" s="287"/>
      <c r="G179" s="514"/>
      <c r="H179" s="442">
        <f>ROUND($D179*F179,2)</f>
        <v>0</v>
      </c>
    </row>
    <row r="180" spans="2:8" s="495" customFormat="1">
      <c r="B180" s="120" t="s">
        <v>2749</v>
      </c>
      <c r="C180" s="112" t="s">
        <v>2750</v>
      </c>
      <c r="D180" s="119"/>
      <c r="E180" s="109"/>
      <c r="F180" s="118"/>
      <c r="G180" s="511"/>
      <c r="H180" s="442"/>
    </row>
    <row r="181" spans="2:8" s="495" customFormat="1" ht="30">
      <c r="B181" s="106"/>
      <c r="C181" s="116" t="s">
        <v>2751</v>
      </c>
      <c r="D181" s="119">
        <v>310</v>
      </c>
      <c r="E181" s="109" t="s">
        <v>565</v>
      </c>
      <c r="F181" s="287"/>
      <c r="G181" s="514"/>
      <c r="H181" s="442">
        <f>ROUND($D181*F181,2)</f>
        <v>0</v>
      </c>
    </row>
    <row r="182" spans="2:8" s="495" customFormat="1">
      <c r="B182" s="111">
        <v>1.6</v>
      </c>
      <c r="C182" s="112" t="s">
        <v>2576</v>
      </c>
      <c r="D182" s="318"/>
      <c r="E182" s="114"/>
      <c r="F182" s="115"/>
      <c r="G182" s="513"/>
      <c r="H182" s="442"/>
    </row>
    <row r="183" spans="2:8" s="495" customFormat="1">
      <c r="B183" s="120" t="s">
        <v>2752</v>
      </c>
      <c r="C183" s="112" t="s">
        <v>2753</v>
      </c>
      <c r="D183" s="119"/>
      <c r="E183" s="109"/>
      <c r="F183" s="118"/>
      <c r="G183" s="511"/>
      <c r="H183" s="442"/>
    </row>
    <row r="184" spans="2:8" s="495" customFormat="1" ht="109.5" customHeight="1">
      <c r="B184" s="106"/>
      <c r="C184" s="116" t="s">
        <v>2754</v>
      </c>
      <c r="D184" s="119">
        <v>6845</v>
      </c>
      <c r="E184" s="109" t="s">
        <v>759</v>
      </c>
      <c r="F184" s="287"/>
      <c r="G184" s="514"/>
      <c r="H184" s="442">
        <f>ROUND($D184*F184,2)</f>
        <v>0</v>
      </c>
    </row>
    <row r="185" spans="2:8" s="495" customFormat="1">
      <c r="B185" s="120" t="s">
        <v>2755</v>
      </c>
      <c r="C185" s="112" t="s">
        <v>2756</v>
      </c>
      <c r="D185" s="119"/>
      <c r="E185" s="109"/>
      <c r="F185" s="118"/>
      <c r="G185" s="511"/>
      <c r="H185" s="442"/>
    </row>
    <row r="186" spans="2:8" s="495" customFormat="1" ht="45">
      <c r="B186" s="106"/>
      <c r="C186" s="116" t="s">
        <v>2757</v>
      </c>
      <c r="D186" s="119"/>
      <c r="E186" s="109"/>
      <c r="F186" s="118"/>
      <c r="G186" s="511"/>
      <c r="H186" s="442"/>
    </row>
    <row r="187" spans="2:8" s="495" customFormat="1">
      <c r="B187" s="106"/>
      <c r="C187" s="116" t="s">
        <v>2758</v>
      </c>
      <c r="D187" s="119">
        <v>2355</v>
      </c>
      <c r="E187" s="109" t="s">
        <v>759</v>
      </c>
      <c r="F187" s="287"/>
      <c r="G187" s="514"/>
      <c r="H187" s="442">
        <f>ROUND($D187*F187,2)</f>
        <v>0</v>
      </c>
    </row>
    <row r="188" spans="2:8" s="495" customFormat="1">
      <c r="B188" s="120" t="s">
        <v>2759</v>
      </c>
      <c r="C188" s="112" t="s">
        <v>2760</v>
      </c>
      <c r="D188" s="119"/>
      <c r="E188" s="109"/>
      <c r="F188" s="118"/>
      <c r="G188" s="511"/>
      <c r="H188" s="442"/>
    </row>
    <row r="189" spans="2:8" s="495" customFormat="1" ht="47.25" customHeight="1">
      <c r="B189" s="106"/>
      <c r="C189" s="116" t="s">
        <v>2761</v>
      </c>
      <c r="D189" s="119"/>
      <c r="E189" s="109"/>
      <c r="F189" s="118"/>
      <c r="G189" s="511"/>
      <c r="H189" s="442"/>
    </row>
    <row r="190" spans="2:8" s="495" customFormat="1" ht="30">
      <c r="B190" s="106"/>
      <c r="C190" s="116" t="s">
        <v>2762</v>
      </c>
      <c r="D190" s="119">
        <v>440</v>
      </c>
      <c r="E190" s="109" t="s">
        <v>759</v>
      </c>
      <c r="F190" s="287"/>
      <c r="G190" s="514"/>
      <c r="H190" s="442">
        <f>ROUND($D190*F190,2)</f>
        <v>0</v>
      </c>
    </row>
    <row r="191" spans="2:8" s="495" customFormat="1">
      <c r="B191" s="120" t="s">
        <v>2763</v>
      </c>
      <c r="C191" s="112" t="s">
        <v>2764</v>
      </c>
      <c r="D191" s="119"/>
      <c r="E191" s="109"/>
      <c r="F191" s="118"/>
      <c r="G191" s="511"/>
      <c r="H191" s="442"/>
    </row>
    <row r="192" spans="2:8" s="495" customFormat="1" ht="60">
      <c r="B192" s="106"/>
      <c r="C192" s="116" t="s">
        <v>2765</v>
      </c>
      <c r="D192" s="119"/>
      <c r="E192" s="109"/>
      <c r="F192" s="118"/>
      <c r="G192" s="511"/>
      <c r="H192" s="442"/>
    </row>
    <row r="193" spans="2:8" s="495" customFormat="1">
      <c r="B193" s="106"/>
      <c r="C193" s="116" t="s">
        <v>2766</v>
      </c>
      <c r="D193" s="119">
        <v>165</v>
      </c>
      <c r="E193" s="109" t="s">
        <v>565</v>
      </c>
      <c r="F193" s="287"/>
      <c r="G193" s="514"/>
      <c r="H193" s="442">
        <f>ROUND($D193*F193,2)</f>
        <v>0</v>
      </c>
    </row>
    <row r="194" spans="2:8" s="495" customFormat="1">
      <c r="B194" s="120" t="s">
        <v>2767</v>
      </c>
      <c r="C194" s="112" t="s">
        <v>2768</v>
      </c>
      <c r="D194" s="119"/>
      <c r="E194" s="109"/>
      <c r="F194" s="118"/>
      <c r="G194" s="511"/>
      <c r="H194" s="442"/>
    </row>
    <row r="195" spans="2:8" s="495" customFormat="1" ht="45">
      <c r="B195" s="106"/>
      <c r="C195" s="116" t="s">
        <v>2769</v>
      </c>
      <c r="D195" s="119">
        <v>4625</v>
      </c>
      <c r="E195" s="109" t="s">
        <v>565</v>
      </c>
      <c r="F195" s="287"/>
      <c r="G195" s="514"/>
      <c r="H195" s="442">
        <f>ROUND($D195*F195,2)</f>
        <v>0</v>
      </c>
    </row>
    <row r="196" spans="2:8" s="495" customFormat="1">
      <c r="B196" s="106"/>
      <c r="C196" s="116"/>
      <c r="D196" s="119"/>
      <c r="E196" s="109"/>
      <c r="F196" s="118"/>
      <c r="G196" s="511"/>
      <c r="H196" s="442"/>
    </row>
    <row r="197" spans="2:8" s="495" customFormat="1">
      <c r="B197" s="334"/>
      <c r="C197" s="335" t="s">
        <v>2577</v>
      </c>
      <c r="D197" s="339"/>
      <c r="E197" s="337"/>
      <c r="F197" s="338"/>
      <c r="G197" s="512"/>
      <c r="H197" s="441">
        <f>SUM(H57:H195)</f>
        <v>0</v>
      </c>
    </row>
    <row r="198" spans="2:8" s="495" customFormat="1">
      <c r="B198" s="106"/>
      <c r="C198" s="116"/>
      <c r="D198" s="119"/>
      <c r="E198" s="109"/>
      <c r="F198" s="118"/>
      <c r="G198" s="511"/>
      <c r="H198" s="442"/>
    </row>
    <row r="199" spans="2:8" s="495" customFormat="1">
      <c r="B199" s="111">
        <v>1.7</v>
      </c>
      <c r="C199" s="112" t="s">
        <v>2770</v>
      </c>
      <c r="D199" s="318"/>
      <c r="E199" s="114"/>
      <c r="F199" s="115"/>
      <c r="G199" s="513"/>
      <c r="H199" s="443"/>
    </row>
    <row r="200" spans="2:8" s="495" customFormat="1">
      <c r="B200" s="120" t="s">
        <v>2771</v>
      </c>
      <c r="C200" s="112" t="s">
        <v>2583</v>
      </c>
      <c r="D200" s="119"/>
      <c r="E200" s="109"/>
      <c r="F200" s="118"/>
      <c r="G200" s="511"/>
      <c r="H200" s="442"/>
    </row>
    <row r="201" spans="2:8" s="495" customFormat="1" ht="45">
      <c r="B201" s="106"/>
      <c r="C201" s="116" t="s">
        <v>2584</v>
      </c>
      <c r="D201" s="119">
        <v>394</v>
      </c>
      <c r="E201" s="109" t="s">
        <v>565</v>
      </c>
      <c r="F201" s="287"/>
      <c r="G201" s="514"/>
      <c r="H201" s="442">
        <f>ROUND($D201*F201,2)</f>
        <v>0</v>
      </c>
    </row>
    <row r="202" spans="2:8" s="495" customFormat="1">
      <c r="B202" s="120" t="s">
        <v>2772</v>
      </c>
      <c r="C202" s="112" t="s">
        <v>2587</v>
      </c>
      <c r="D202" s="119"/>
      <c r="E202" s="109"/>
      <c r="F202" s="118"/>
      <c r="G202" s="511"/>
      <c r="H202" s="442"/>
    </row>
    <row r="203" spans="2:8" s="495" customFormat="1">
      <c r="B203" s="106"/>
      <c r="C203" s="116" t="s">
        <v>2588</v>
      </c>
      <c r="D203" s="119">
        <v>374</v>
      </c>
      <c r="E203" s="109" t="s">
        <v>565</v>
      </c>
      <c r="F203" s="287"/>
      <c r="G203" s="514"/>
      <c r="H203" s="442">
        <f>ROUND($D203*F203,2)</f>
        <v>0</v>
      </c>
    </row>
    <row r="204" spans="2:8" s="495" customFormat="1">
      <c r="B204" s="120" t="s">
        <v>2773</v>
      </c>
      <c r="C204" s="112" t="s">
        <v>2590</v>
      </c>
      <c r="D204" s="119"/>
      <c r="E204" s="109"/>
      <c r="F204" s="118"/>
      <c r="G204" s="511"/>
      <c r="H204" s="442"/>
    </row>
    <row r="205" spans="2:8" s="495" customFormat="1" ht="45">
      <c r="B205" s="106"/>
      <c r="C205" s="116" t="s">
        <v>2591</v>
      </c>
      <c r="D205" s="119">
        <v>374</v>
      </c>
      <c r="E205" s="109" t="s">
        <v>565</v>
      </c>
      <c r="F205" s="287"/>
      <c r="G205" s="514"/>
      <c r="H205" s="442">
        <f>ROUND($D205*F205,2)</f>
        <v>0</v>
      </c>
    </row>
    <row r="206" spans="2:8" s="495" customFormat="1">
      <c r="B206" s="120" t="s">
        <v>2774</v>
      </c>
      <c r="C206" s="112" t="s">
        <v>2593</v>
      </c>
      <c r="D206" s="119"/>
      <c r="E206" s="109"/>
      <c r="F206" s="118"/>
      <c r="G206" s="511"/>
      <c r="H206" s="442"/>
    </row>
    <row r="207" spans="2:8" s="495" customFormat="1">
      <c r="B207" s="106"/>
      <c r="C207" s="116" t="s">
        <v>2594</v>
      </c>
      <c r="D207" s="119">
        <v>140</v>
      </c>
      <c r="E207" s="109" t="s">
        <v>565</v>
      </c>
      <c r="F207" s="287"/>
      <c r="G207" s="514"/>
      <c r="H207" s="442">
        <f>ROUND($D207*F207,2)</f>
        <v>0</v>
      </c>
    </row>
    <row r="208" spans="2:8" s="495" customFormat="1">
      <c r="B208" s="120" t="s">
        <v>2775</v>
      </c>
      <c r="C208" s="112" t="s">
        <v>2596</v>
      </c>
      <c r="D208" s="119"/>
      <c r="E208" s="109"/>
      <c r="F208" s="118"/>
      <c r="G208" s="511"/>
      <c r="H208" s="442"/>
    </row>
    <row r="209" spans="2:8" s="495" customFormat="1" ht="63" customHeight="1">
      <c r="B209" s="106"/>
      <c r="C209" s="116" t="s">
        <v>2597</v>
      </c>
      <c r="D209" s="119">
        <v>66</v>
      </c>
      <c r="E209" s="109" t="s">
        <v>565</v>
      </c>
      <c r="F209" s="287"/>
      <c r="G209" s="514"/>
      <c r="H209" s="442">
        <f>ROUND($D209*F209,2)</f>
        <v>0</v>
      </c>
    </row>
    <row r="210" spans="2:8" s="495" customFormat="1">
      <c r="B210" s="120" t="s">
        <v>2776</v>
      </c>
      <c r="C210" s="112" t="s">
        <v>2599</v>
      </c>
      <c r="D210" s="119"/>
      <c r="E210" s="109"/>
      <c r="F210" s="118"/>
      <c r="G210" s="511"/>
      <c r="H210" s="442"/>
    </row>
    <row r="211" spans="2:8" s="495" customFormat="1" ht="67.5" customHeight="1">
      <c r="B211" s="106"/>
      <c r="C211" s="116" t="s">
        <v>2600</v>
      </c>
      <c r="D211" s="119">
        <v>8</v>
      </c>
      <c r="E211" s="109" t="s">
        <v>565</v>
      </c>
      <c r="F211" s="287"/>
      <c r="G211" s="514"/>
      <c r="H211" s="442">
        <f>ROUND($D211*F211,2)</f>
        <v>0</v>
      </c>
    </row>
    <row r="212" spans="2:8" s="495" customFormat="1">
      <c r="B212" s="120" t="s">
        <v>2777</v>
      </c>
      <c r="C212" s="112" t="s">
        <v>2612</v>
      </c>
      <c r="D212" s="119"/>
      <c r="E212" s="109"/>
      <c r="F212" s="118"/>
      <c r="G212" s="511"/>
      <c r="H212" s="442"/>
    </row>
    <row r="213" spans="2:8" s="495" customFormat="1" ht="75">
      <c r="B213" s="106"/>
      <c r="C213" s="116" t="s">
        <v>2613</v>
      </c>
      <c r="D213" s="119">
        <v>17</v>
      </c>
      <c r="E213" s="109" t="s">
        <v>565</v>
      </c>
      <c r="F213" s="287"/>
      <c r="G213" s="514"/>
      <c r="H213" s="442">
        <f>ROUND($D213*F213,2)</f>
        <v>0</v>
      </c>
    </row>
    <row r="214" spans="2:8" s="495" customFormat="1">
      <c r="B214" s="120" t="s">
        <v>2778</v>
      </c>
      <c r="C214" s="112" t="s">
        <v>2615</v>
      </c>
      <c r="D214" s="119"/>
      <c r="E214" s="109"/>
      <c r="F214" s="118"/>
      <c r="G214" s="511"/>
      <c r="H214" s="442"/>
    </row>
    <row r="215" spans="2:8" s="495" customFormat="1" ht="90">
      <c r="B215" s="106"/>
      <c r="C215" s="116" t="s">
        <v>2616</v>
      </c>
      <c r="D215" s="119">
        <v>66</v>
      </c>
      <c r="E215" s="109" t="s">
        <v>565</v>
      </c>
      <c r="F215" s="287"/>
      <c r="G215" s="514"/>
      <c r="H215" s="442">
        <f>ROUND($D215*F215,2)</f>
        <v>0</v>
      </c>
    </row>
    <row r="216" spans="2:8" s="495" customFormat="1">
      <c r="B216" s="121" t="s">
        <v>2779</v>
      </c>
      <c r="C216" s="112" t="s">
        <v>2627</v>
      </c>
      <c r="D216" s="119"/>
      <c r="E216" s="109"/>
      <c r="F216" s="118"/>
      <c r="G216" s="511"/>
      <c r="H216" s="442"/>
    </row>
    <row r="217" spans="2:8" s="495" customFormat="1" ht="90">
      <c r="B217" s="106"/>
      <c r="C217" s="116" t="s">
        <v>2628</v>
      </c>
      <c r="D217" s="119"/>
      <c r="E217" s="109"/>
      <c r="F217" s="118"/>
      <c r="G217" s="511"/>
      <c r="H217" s="442"/>
    </row>
    <row r="218" spans="2:8" s="495" customFormat="1">
      <c r="B218" s="106"/>
      <c r="C218" s="116" t="s">
        <v>2629</v>
      </c>
      <c r="D218" s="119">
        <v>23</v>
      </c>
      <c r="E218" s="109" t="s">
        <v>565</v>
      </c>
      <c r="F218" s="287"/>
      <c r="G218" s="514"/>
      <c r="H218" s="442">
        <f>ROUND($D218*F218,2)</f>
        <v>0</v>
      </c>
    </row>
    <row r="219" spans="2:8" s="495" customFormat="1">
      <c r="B219" s="120" t="s">
        <v>2780</v>
      </c>
      <c r="C219" s="112" t="s">
        <v>2634</v>
      </c>
      <c r="D219" s="119"/>
      <c r="E219" s="109"/>
      <c r="F219" s="118"/>
      <c r="G219" s="511"/>
      <c r="H219" s="442"/>
    </row>
    <row r="220" spans="2:8" s="495" customFormat="1" ht="75">
      <c r="B220" s="106"/>
      <c r="C220" s="116" t="s">
        <v>2635</v>
      </c>
      <c r="D220" s="119"/>
      <c r="E220" s="109"/>
      <c r="F220" s="118"/>
      <c r="G220" s="511"/>
      <c r="H220" s="442"/>
    </row>
    <row r="221" spans="2:8" s="495" customFormat="1">
      <c r="B221" s="106"/>
      <c r="C221" s="116" t="s">
        <v>2636</v>
      </c>
      <c r="D221" s="119">
        <v>5</v>
      </c>
      <c r="E221" s="109" t="s">
        <v>565</v>
      </c>
      <c r="F221" s="287"/>
      <c r="G221" s="514"/>
      <c r="H221" s="442">
        <f>ROUND($D221*F221,2)</f>
        <v>0</v>
      </c>
    </row>
    <row r="222" spans="2:8" s="495" customFormat="1">
      <c r="B222" s="120" t="s">
        <v>2781</v>
      </c>
      <c r="C222" s="112" t="s">
        <v>2638</v>
      </c>
      <c r="D222" s="119"/>
      <c r="E222" s="109"/>
      <c r="F222" s="118"/>
      <c r="G222" s="511"/>
      <c r="H222" s="442"/>
    </row>
    <row r="223" spans="2:8" s="495" customFormat="1">
      <c r="B223" s="120" t="s">
        <v>2782</v>
      </c>
      <c r="C223" s="116" t="s">
        <v>2639</v>
      </c>
      <c r="D223" s="119">
        <v>66</v>
      </c>
      <c r="E223" s="109" t="s">
        <v>565</v>
      </c>
      <c r="F223" s="287"/>
      <c r="G223" s="514"/>
      <c r="H223" s="442">
        <f>ROUND($D223*F223,2)</f>
        <v>0</v>
      </c>
    </row>
    <row r="224" spans="2:8" s="495" customFormat="1">
      <c r="B224" s="120" t="s">
        <v>2783</v>
      </c>
      <c r="C224" s="112" t="s">
        <v>2641</v>
      </c>
      <c r="D224" s="119"/>
      <c r="E224" s="109"/>
      <c r="F224" s="118"/>
      <c r="G224" s="511"/>
      <c r="H224" s="442"/>
    </row>
    <row r="225" spans="2:8" s="495" customFormat="1">
      <c r="B225" s="120"/>
      <c r="C225" s="116" t="s">
        <v>2642</v>
      </c>
      <c r="D225" s="119">
        <v>11</v>
      </c>
      <c r="E225" s="109" t="s">
        <v>565</v>
      </c>
      <c r="F225" s="287"/>
      <c r="G225" s="514"/>
      <c r="H225" s="442">
        <f>ROUND($D225*F225,2)</f>
        <v>0</v>
      </c>
    </row>
    <row r="226" spans="2:8" s="495" customFormat="1">
      <c r="B226" s="111" t="s">
        <v>2784</v>
      </c>
      <c r="C226" s="112" t="s">
        <v>2573</v>
      </c>
      <c r="D226" s="318"/>
      <c r="E226" s="114"/>
      <c r="F226" s="115"/>
      <c r="G226" s="513"/>
      <c r="H226" s="442"/>
    </row>
    <row r="227" spans="2:8" s="495" customFormat="1">
      <c r="B227" s="120" t="s">
        <v>2785</v>
      </c>
      <c r="C227" s="112" t="s">
        <v>2652</v>
      </c>
      <c r="D227" s="119"/>
      <c r="E227" s="109"/>
      <c r="F227" s="118"/>
      <c r="G227" s="511"/>
      <c r="H227" s="442"/>
    </row>
    <row r="228" spans="2:8" s="495" customFormat="1" ht="30">
      <c r="B228" s="106"/>
      <c r="C228" s="116" t="s">
        <v>2653</v>
      </c>
      <c r="D228" s="119"/>
      <c r="E228" s="109"/>
      <c r="F228" s="118"/>
      <c r="G228" s="511"/>
      <c r="H228" s="442"/>
    </row>
    <row r="229" spans="2:8" s="495" customFormat="1" ht="30">
      <c r="B229" s="106"/>
      <c r="C229" s="116" t="s">
        <v>2654</v>
      </c>
      <c r="D229" s="119">
        <v>99</v>
      </c>
      <c r="E229" s="109" t="s">
        <v>565</v>
      </c>
      <c r="F229" s="287"/>
      <c r="G229" s="514"/>
      <c r="H229" s="442">
        <f>ROUND($D229*F229,2)</f>
        <v>0</v>
      </c>
    </row>
    <row r="230" spans="2:8" s="495" customFormat="1">
      <c r="B230" s="120" t="s">
        <v>2786</v>
      </c>
      <c r="C230" s="112" t="s">
        <v>2656</v>
      </c>
      <c r="D230" s="119"/>
      <c r="E230" s="109"/>
      <c r="F230" s="118"/>
      <c r="G230" s="511"/>
      <c r="H230" s="442"/>
    </row>
    <row r="231" spans="2:8" s="495" customFormat="1" ht="56.25" customHeight="1">
      <c r="B231" s="106"/>
      <c r="C231" s="116" t="s">
        <v>2657</v>
      </c>
      <c r="D231" s="119"/>
      <c r="E231" s="109"/>
      <c r="F231" s="118"/>
      <c r="G231" s="511"/>
      <c r="H231" s="442"/>
    </row>
    <row r="232" spans="2:8" s="495" customFormat="1">
      <c r="B232" s="106"/>
      <c r="C232" s="116" t="s">
        <v>2658</v>
      </c>
      <c r="D232" s="119">
        <v>418</v>
      </c>
      <c r="E232" s="109" t="s">
        <v>565</v>
      </c>
      <c r="F232" s="287"/>
      <c r="G232" s="514"/>
      <c r="H232" s="442">
        <f>ROUND($D232*F232,2)</f>
        <v>0</v>
      </c>
    </row>
    <row r="233" spans="2:8" s="495" customFormat="1">
      <c r="B233" s="120" t="s">
        <v>2787</v>
      </c>
      <c r="C233" s="112" t="s">
        <v>2660</v>
      </c>
      <c r="D233" s="119"/>
      <c r="E233" s="109"/>
      <c r="F233" s="118"/>
      <c r="G233" s="511"/>
      <c r="H233" s="442"/>
    </row>
    <row r="234" spans="2:8" s="495" customFormat="1" ht="45">
      <c r="B234" s="106"/>
      <c r="C234" s="116" t="s">
        <v>2661</v>
      </c>
      <c r="D234" s="119"/>
      <c r="E234" s="109"/>
      <c r="F234" s="118"/>
      <c r="G234" s="511"/>
      <c r="H234" s="442"/>
    </row>
    <row r="235" spans="2:8" s="495" customFormat="1">
      <c r="B235" s="106"/>
      <c r="C235" s="116" t="s">
        <v>2658</v>
      </c>
      <c r="D235" s="119">
        <v>6</v>
      </c>
      <c r="E235" s="109" t="s">
        <v>2585</v>
      </c>
      <c r="F235" s="287"/>
      <c r="G235" s="514"/>
      <c r="H235" s="442">
        <f>ROUND($D235*F235,2)</f>
        <v>0</v>
      </c>
    </row>
    <row r="236" spans="2:8" s="495" customFormat="1">
      <c r="B236" s="120" t="s">
        <v>2788</v>
      </c>
      <c r="C236" s="112" t="s">
        <v>2663</v>
      </c>
      <c r="D236" s="119"/>
      <c r="E236" s="109"/>
      <c r="F236" s="118"/>
      <c r="G236" s="511"/>
      <c r="H236" s="442"/>
    </row>
    <row r="237" spans="2:8" s="495" customFormat="1" ht="30">
      <c r="B237" s="106"/>
      <c r="C237" s="116" t="s">
        <v>2664</v>
      </c>
      <c r="D237" s="119"/>
      <c r="E237" s="109"/>
      <c r="F237" s="118"/>
      <c r="G237" s="511"/>
      <c r="H237" s="442"/>
    </row>
    <row r="238" spans="2:8" s="495" customFormat="1" ht="30">
      <c r="B238" s="106"/>
      <c r="C238" s="116" t="s">
        <v>2665</v>
      </c>
      <c r="D238" s="119">
        <v>330</v>
      </c>
      <c r="E238" s="109" t="s">
        <v>565</v>
      </c>
      <c r="F238" s="287"/>
      <c r="G238" s="514"/>
      <c r="H238" s="442">
        <f>ROUND($D238*F238,2)</f>
        <v>0</v>
      </c>
    </row>
    <row r="239" spans="2:8" s="495" customFormat="1">
      <c r="B239" s="120" t="s">
        <v>2789</v>
      </c>
      <c r="C239" s="112" t="s">
        <v>2667</v>
      </c>
      <c r="D239" s="119"/>
      <c r="E239" s="109"/>
      <c r="F239" s="118"/>
      <c r="G239" s="511"/>
      <c r="H239" s="442"/>
    </row>
    <row r="240" spans="2:8" s="495" customFormat="1">
      <c r="B240" s="106"/>
      <c r="C240" s="116" t="s">
        <v>2668</v>
      </c>
      <c r="D240" s="119"/>
      <c r="E240" s="109"/>
      <c r="F240" s="118"/>
      <c r="G240" s="511"/>
      <c r="H240" s="442"/>
    </row>
    <row r="241" spans="2:8" s="495" customFormat="1" ht="30">
      <c r="B241" s="106"/>
      <c r="C241" s="116" t="s">
        <v>2669</v>
      </c>
      <c r="D241" s="119">
        <v>66</v>
      </c>
      <c r="E241" s="109" t="s">
        <v>565</v>
      </c>
      <c r="F241" s="287"/>
      <c r="G241" s="514"/>
      <c r="H241" s="442">
        <f>ROUND($D241*F241,2)</f>
        <v>0</v>
      </c>
    </row>
    <row r="242" spans="2:8" s="495" customFormat="1">
      <c r="B242" s="120" t="s">
        <v>2790</v>
      </c>
      <c r="C242" s="112" t="s">
        <v>2675</v>
      </c>
      <c r="D242" s="119"/>
      <c r="E242" s="109"/>
      <c r="F242" s="118"/>
      <c r="G242" s="511"/>
      <c r="H242" s="442"/>
    </row>
    <row r="243" spans="2:8" s="495" customFormat="1" ht="45">
      <c r="B243" s="106"/>
      <c r="C243" s="116" t="s">
        <v>2676</v>
      </c>
      <c r="D243" s="119"/>
      <c r="E243" s="109"/>
      <c r="F243" s="118"/>
      <c r="G243" s="511"/>
      <c r="H243" s="442"/>
    </row>
    <row r="244" spans="2:8" s="495" customFormat="1">
      <c r="B244" s="106"/>
      <c r="C244" s="116" t="s">
        <v>2677</v>
      </c>
      <c r="D244" s="119">
        <v>77</v>
      </c>
      <c r="E244" s="109" t="s">
        <v>565</v>
      </c>
      <c r="F244" s="287"/>
      <c r="G244" s="514"/>
      <c r="H244" s="442">
        <f>ROUND($D244*F244,2)</f>
        <v>0</v>
      </c>
    </row>
    <row r="245" spans="2:8" s="495" customFormat="1">
      <c r="B245" s="111" t="s">
        <v>2791</v>
      </c>
      <c r="C245" s="112" t="s">
        <v>2575</v>
      </c>
      <c r="D245" s="318"/>
      <c r="E245" s="114"/>
      <c r="F245" s="115"/>
      <c r="G245" s="513"/>
      <c r="H245" s="442"/>
    </row>
    <row r="246" spans="2:8" s="495" customFormat="1">
      <c r="B246" s="120" t="s">
        <v>2792</v>
      </c>
      <c r="C246" s="112" t="s">
        <v>2691</v>
      </c>
      <c r="D246" s="119"/>
      <c r="E246" s="109"/>
      <c r="F246" s="118"/>
      <c r="G246" s="511"/>
      <c r="H246" s="442"/>
    </row>
    <row r="247" spans="2:8" s="495" customFormat="1" ht="45">
      <c r="B247" s="106"/>
      <c r="C247" s="116" t="s">
        <v>2692</v>
      </c>
      <c r="D247" s="119"/>
      <c r="E247" s="109"/>
      <c r="F247" s="118"/>
      <c r="G247" s="511"/>
      <c r="H247" s="442"/>
    </row>
    <row r="248" spans="2:8" s="495" customFormat="1">
      <c r="B248" s="106"/>
      <c r="C248" s="116" t="s">
        <v>2625</v>
      </c>
      <c r="D248" s="119">
        <v>1</v>
      </c>
      <c r="E248" s="109" t="s">
        <v>687</v>
      </c>
      <c r="F248" s="287"/>
      <c r="G248" s="514"/>
      <c r="H248" s="442">
        <f>ROUND($D248*F248,2)</f>
        <v>0</v>
      </c>
    </row>
    <row r="249" spans="2:8" s="495" customFormat="1">
      <c r="B249" s="120" t="s">
        <v>2793</v>
      </c>
      <c r="C249" s="112" t="s">
        <v>2694</v>
      </c>
      <c r="D249" s="119"/>
      <c r="E249" s="109"/>
      <c r="F249" s="118"/>
      <c r="G249" s="511"/>
      <c r="H249" s="442"/>
    </row>
    <row r="250" spans="2:8" s="495" customFormat="1" ht="60">
      <c r="B250" s="106"/>
      <c r="C250" s="116" t="s">
        <v>2695</v>
      </c>
      <c r="D250" s="119"/>
      <c r="E250" s="109"/>
      <c r="F250" s="118"/>
      <c r="G250" s="511"/>
      <c r="H250" s="442"/>
    </row>
    <row r="251" spans="2:8" s="495" customFormat="1" ht="26.25" customHeight="1">
      <c r="B251" s="106"/>
      <c r="C251" s="116" t="s">
        <v>2696</v>
      </c>
      <c r="D251" s="119">
        <v>15</v>
      </c>
      <c r="E251" s="109" t="s">
        <v>565</v>
      </c>
      <c r="F251" s="287"/>
      <c r="G251" s="514"/>
      <c r="H251" s="442">
        <f>ROUND($D251*F251,2)</f>
        <v>0</v>
      </c>
    </row>
    <row r="252" spans="2:8" s="495" customFormat="1">
      <c r="B252" s="120" t="s">
        <v>2794</v>
      </c>
      <c r="C252" s="112" t="s">
        <v>2698</v>
      </c>
      <c r="D252" s="119"/>
      <c r="E252" s="109"/>
      <c r="F252" s="118"/>
      <c r="G252" s="511"/>
      <c r="H252" s="442"/>
    </row>
    <row r="253" spans="2:8" s="495" customFormat="1" ht="90">
      <c r="B253" s="106"/>
      <c r="C253" s="116" t="s">
        <v>2699</v>
      </c>
      <c r="D253" s="119">
        <v>23</v>
      </c>
      <c r="E253" s="109" t="s">
        <v>74</v>
      </c>
      <c r="F253" s="287"/>
      <c r="G253" s="514"/>
      <c r="H253" s="442">
        <f>ROUND($D253*F253,2)</f>
        <v>0</v>
      </c>
    </row>
    <row r="254" spans="2:8" s="495" customFormat="1">
      <c r="B254" s="120" t="s">
        <v>2795</v>
      </c>
      <c r="C254" s="112" t="s">
        <v>2701</v>
      </c>
      <c r="D254" s="119"/>
      <c r="E254" s="109"/>
      <c r="F254" s="118"/>
      <c r="G254" s="511"/>
      <c r="H254" s="442"/>
    </row>
    <row r="255" spans="2:8" s="495" customFormat="1" ht="90">
      <c r="B255" s="122"/>
      <c r="C255" s="116" t="s">
        <v>2702</v>
      </c>
      <c r="D255" s="119">
        <v>8</v>
      </c>
      <c r="E255" s="109" t="s">
        <v>565</v>
      </c>
      <c r="F255" s="287"/>
      <c r="G255" s="514"/>
      <c r="H255" s="442">
        <f>ROUND($D255*F255,2)</f>
        <v>0</v>
      </c>
    </row>
    <row r="256" spans="2:8" s="495" customFormat="1">
      <c r="B256" s="120" t="s">
        <v>2796</v>
      </c>
      <c r="C256" s="112" t="s">
        <v>2707</v>
      </c>
      <c r="D256" s="119"/>
      <c r="E256" s="109"/>
      <c r="F256" s="118"/>
      <c r="G256" s="511"/>
      <c r="H256" s="442"/>
    </row>
    <row r="257" spans="2:8" s="495" customFormat="1" ht="45">
      <c r="B257" s="122"/>
      <c r="C257" s="116" t="s">
        <v>2708</v>
      </c>
      <c r="D257" s="119"/>
      <c r="E257" s="109"/>
      <c r="F257" s="118"/>
      <c r="G257" s="511"/>
      <c r="H257" s="442"/>
    </row>
    <row r="258" spans="2:8" s="495" customFormat="1">
      <c r="B258" s="106"/>
      <c r="C258" s="116" t="s">
        <v>2709</v>
      </c>
      <c r="D258" s="119">
        <v>46</v>
      </c>
      <c r="E258" s="109" t="s">
        <v>565</v>
      </c>
      <c r="F258" s="287"/>
      <c r="G258" s="514"/>
      <c r="H258" s="442">
        <f>ROUND($D258*F258,2)</f>
        <v>0</v>
      </c>
    </row>
    <row r="259" spans="2:8" s="495" customFormat="1">
      <c r="B259" s="120" t="s">
        <v>2797</v>
      </c>
      <c r="C259" s="112" t="s">
        <v>2736</v>
      </c>
      <c r="D259" s="119"/>
      <c r="E259" s="109"/>
      <c r="F259" s="118"/>
      <c r="G259" s="511"/>
      <c r="H259" s="442"/>
    </row>
    <row r="260" spans="2:8" s="495" customFormat="1">
      <c r="B260" s="122"/>
      <c r="C260" s="116" t="s">
        <v>2737</v>
      </c>
      <c r="D260" s="119">
        <v>7</v>
      </c>
      <c r="E260" s="109" t="s">
        <v>600</v>
      </c>
      <c r="F260" s="287"/>
      <c r="G260" s="514"/>
      <c r="H260" s="442">
        <f>ROUND($D260*F260,2)</f>
        <v>0</v>
      </c>
    </row>
    <row r="261" spans="2:8" s="495" customFormat="1">
      <c r="B261" s="120" t="s">
        <v>2798</v>
      </c>
      <c r="C261" s="112" t="s">
        <v>2736</v>
      </c>
      <c r="D261" s="119"/>
      <c r="E261" s="109"/>
      <c r="F261" s="118"/>
      <c r="G261" s="511"/>
      <c r="H261" s="442"/>
    </row>
    <row r="262" spans="2:8" s="495" customFormat="1">
      <c r="B262" s="106"/>
      <c r="C262" s="116" t="s">
        <v>2739</v>
      </c>
      <c r="D262" s="119">
        <v>5</v>
      </c>
      <c r="E262" s="109" t="s">
        <v>600</v>
      </c>
      <c r="F262" s="287"/>
      <c r="G262" s="514"/>
      <c r="H262" s="442">
        <f>ROUND($D262*F262,2)</f>
        <v>0</v>
      </c>
    </row>
    <row r="263" spans="2:8" s="495" customFormat="1">
      <c r="B263" s="111" t="s">
        <v>2799</v>
      </c>
      <c r="C263" s="112" t="s">
        <v>2576</v>
      </c>
      <c r="D263" s="318"/>
      <c r="E263" s="114"/>
      <c r="F263" s="115"/>
      <c r="G263" s="513"/>
      <c r="H263" s="442"/>
    </row>
    <row r="264" spans="2:8" s="495" customFormat="1">
      <c r="B264" s="120" t="s">
        <v>2800</v>
      </c>
      <c r="C264" s="112" t="s">
        <v>2801</v>
      </c>
      <c r="D264" s="119"/>
      <c r="E264" s="109"/>
      <c r="F264" s="118"/>
      <c r="G264" s="511"/>
      <c r="H264" s="442"/>
    </row>
    <row r="265" spans="2:8" s="495" customFormat="1" ht="57" customHeight="1">
      <c r="B265" s="106"/>
      <c r="C265" s="116" t="s">
        <v>2761</v>
      </c>
      <c r="D265" s="119"/>
      <c r="E265" s="109"/>
      <c r="F265" s="118"/>
      <c r="G265" s="511"/>
      <c r="H265" s="442"/>
    </row>
    <row r="266" spans="2:8" s="495" customFormat="1" ht="30">
      <c r="B266" s="106"/>
      <c r="C266" s="116" t="s">
        <v>2762</v>
      </c>
      <c r="D266" s="119">
        <v>784</v>
      </c>
      <c r="E266" s="109" t="s">
        <v>759</v>
      </c>
      <c r="F266" s="287"/>
      <c r="G266" s="514"/>
      <c r="H266" s="442">
        <f>ROUND($D266*F266,2)</f>
        <v>0</v>
      </c>
    </row>
    <row r="267" spans="2:8" s="495" customFormat="1">
      <c r="B267" s="106"/>
      <c r="C267" s="116"/>
      <c r="D267" s="119"/>
      <c r="E267" s="109"/>
      <c r="F267" s="118"/>
      <c r="G267" s="511"/>
      <c r="H267" s="442"/>
    </row>
    <row r="268" spans="2:8" s="495" customFormat="1">
      <c r="B268" s="111">
        <v>1.8</v>
      </c>
      <c r="C268" s="112" t="s">
        <v>2802</v>
      </c>
      <c r="D268" s="318"/>
      <c r="E268" s="114"/>
      <c r="F268" s="115"/>
      <c r="G268" s="513"/>
      <c r="H268" s="443"/>
    </row>
    <row r="269" spans="2:8" s="495" customFormat="1">
      <c r="B269" s="120" t="s">
        <v>2803</v>
      </c>
      <c r="C269" s="112" t="s">
        <v>2583</v>
      </c>
      <c r="D269" s="119"/>
      <c r="E269" s="109"/>
      <c r="F269" s="118"/>
      <c r="G269" s="511"/>
      <c r="H269" s="442"/>
    </row>
    <row r="270" spans="2:8" s="495" customFormat="1" ht="45">
      <c r="B270" s="106"/>
      <c r="C270" s="116" t="s">
        <v>2584</v>
      </c>
      <c r="D270" s="119">
        <v>6631</v>
      </c>
      <c r="E270" s="109" t="s">
        <v>565</v>
      </c>
      <c r="F270" s="287"/>
      <c r="G270" s="514"/>
      <c r="H270" s="442">
        <f>ROUND($D270*F270,2)</f>
        <v>0</v>
      </c>
    </row>
    <row r="271" spans="2:8" s="495" customFormat="1">
      <c r="B271" s="106"/>
      <c r="C271" s="116"/>
      <c r="D271" s="119"/>
      <c r="E271" s="109"/>
      <c r="F271" s="118"/>
      <c r="G271" s="511"/>
      <c r="H271" s="442"/>
    </row>
    <row r="272" spans="2:8" s="495" customFormat="1">
      <c r="B272" s="120" t="s">
        <v>2804</v>
      </c>
      <c r="C272" s="112" t="s">
        <v>2663</v>
      </c>
      <c r="D272" s="119"/>
      <c r="E272" s="109"/>
      <c r="F272" s="118"/>
      <c r="G272" s="511"/>
      <c r="H272" s="442"/>
    </row>
    <row r="273" spans="2:8" s="495" customFormat="1" ht="30">
      <c r="B273" s="106"/>
      <c r="C273" s="116" t="s">
        <v>2664</v>
      </c>
      <c r="D273" s="119"/>
      <c r="E273" s="109"/>
      <c r="F273" s="118"/>
      <c r="G273" s="511"/>
      <c r="H273" s="442"/>
    </row>
    <row r="274" spans="2:8" s="495" customFormat="1" ht="30">
      <c r="B274" s="106"/>
      <c r="C274" s="116" t="s">
        <v>2665</v>
      </c>
      <c r="D274" s="119">
        <v>6631</v>
      </c>
      <c r="E274" s="109" t="s">
        <v>2585</v>
      </c>
      <c r="F274" s="287"/>
      <c r="G274" s="514"/>
      <c r="H274" s="442">
        <f>ROUND($D274*F274,2)</f>
        <v>0</v>
      </c>
    </row>
    <row r="275" spans="2:8" s="495" customFormat="1">
      <c r="B275" s="106"/>
      <c r="C275" s="116"/>
      <c r="D275" s="119"/>
      <c r="E275" s="109"/>
      <c r="F275" s="118"/>
      <c r="G275" s="511"/>
      <c r="H275" s="442"/>
    </row>
    <row r="276" spans="2:8" s="495" customFormat="1">
      <c r="B276" s="334"/>
      <c r="C276" s="335" t="s">
        <v>2805</v>
      </c>
      <c r="D276" s="339"/>
      <c r="E276" s="337"/>
      <c r="F276" s="338"/>
      <c r="G276" s="512"/>
      <c r="H276" s="441">
        <f>SUM(H201:H274)</f>
        <v>0</v>
      </c>
    </row>
    <row r="277" spans="2:8" s="495" customFormat="1">
      <c r="B277" s="106"/>
      <c r="C277" s="116"/>
      <c r="D277" s="119"/>
      <c r="E277" s="109"/>
      <c r="F277" s="118"/>
      <c r="G277" s="511"/>
      <c r="H277" s="442"/>
    </row>
    <row r="278" spans="2:8" s="495" customFormat="1">
      <c r="B278" s="334"/>
      <c r="C278" s="335" t="s">
        <v>2806</v>
      </c>
      <c r="D278" s="339"/>
      <c r="E278" s="337"/>
      <c r="F278" s="338"/>
      <c r="G278" s="512"/>
      <c r="H278" s="441">
        <f>H276+H197</f>
        <v>0</v>
      </c>
    </row>
    <row r="279" spans="2:8">
      <c r="B279" s="123"/>
      <c r="C279" s="124"/>
      <c r="D279" s="36"/>
      <c r="E279" s="126"/>
      <c r="F279" s="127"/>
      <c r="G279" s="515"/>
      <c r="H279" s="444"/>
    </row>
    <row r="280" spans="2:8">
      <c r="B280" s="128">
        <v>2</v>
      </c>
      <c r="C280" s="129" t="s">
        <v>37</v>
      </c>
      <c r="D280" s="132"/>
      <c r="E280" s="131"/>
      <c r="F280" s="130"/>
      <c r="G280" s="516"/>
      <c r="H280" s="445"/>
    </row>
    <row r="281" spans="2:8">
      <c r="B281" s="120"/>
      <c r="C281" s="107" t="s">
        <v>3</v>
      </c>
      <c r="D281" s="135"/>
      <c r="E281" s="134"/>
      <c r="F281" s="133"/>
      <c r="G281" s="513"/>
      <c r="H281" s="446"/>
    </row>
    <row r="282" spans="2:8" s="495" customFormat="1" ht="18.75">
      <c r="B282" s="340">
        <v>2.1</v>
      </c>
      <c r="C282" s="341" t="str">
        <f>C294</f>
        <v>CARRIAGE OF MATERIAL</v>
      </c>
      <c r="D282" s="342"/>
      <c r="E282" s="343"/>
      <c r="F282" s="344"/>
      <c r="G282" s="517"/>
      <c r="H282" s="447">
        <f>H299</f>
        <v>0</v>
      </c>
    </row>
    <row r="283" spans="2:8" s="495" customFormat="1" ht="18.75">
      <c r="B283" s="340">
        <v>2.2000000000000002</v>
      </c>
      <c r="C283" s="341" t="str">
        <f>C301</f>
        <v>EARTH WORK</v>
      </c>
      <c r="D283" s="342"/>
      <c r="E283" s="343"/>
      <c r="F283" s="344"/>
      <c r="G283" s="517"/>
      <c r="H283" s="447">
        <f>H331</f>
        <v>0</v>
      </c>
    </row>
    <row r="284" spans="2:8" s="495" customFormat="1" ht="18.75">
      <c r="B284" s="340">
        <v>2.2999999999999998</v>
      </c>
      <c r="C284" s="341" t="str">
        <f>C333</f>
        <v>CONCRETE WORK</v>
      </c>
      <c r="D284" s="342"/>
      <c r="E284" s="343"/>
      <c r="F284" s="344"/>
      <c r="G284" s="517"/>
      <c r="H284" s="447">
        <f>H353</f>
        <v>0</v>
      </c>
    </row>
    <row r="285" spans="2:8" s="495" customFormat="1" ht="18.75">
      <c r="B285" s="340">
        <v>2.4</v>
      </c>
      <c r="C285" s="341" t="str">
        <f>C355</f>
        <v>REINFORCED CEMENT CONCRETE WORK</v>
      </c>
      <c r="D285" s="342"/>
      <c r="E285" s="343"/>
      <c r="F285" s="344"/>
      <c r="G285" s="517"/>
      <c r="H285" s="447">
        <f>H401</f>
        <v>0</v>
      </c>
    </row>
    <row r="286" spans="2:8" s="495" customFormat="1" ht="18.75">
      <c r="B286" s="340">
        <v>2.5</v>
      </c>
      <c r="C286" s="341" t="str">
        <f>C403</f>
        <v>STEEL WORK</v>
      </c>
      <c r="D286" s="342"/>
      <c r="E286" s="343"/>
      <c r="F286" s="344"/>
      <c r="G286" s="517"/>
      <c r="H286" s="447">
        <f>H423</f>
        <v>0</v>
      </c>
    </row>
    <row r="287" spans="2:8" s="495" customFormat="1" ht="18.75">
      <c r="B287" s="340">
        <v>2.6</v>
      </c>
      <c r="C287" s="341" t="str">
        <f>C425</f>
        <v>WATERPROOFING WORK</v>
      </c>
      <c r="D287" s="342"/>
      <c r="E287" s="343"/>
      <c r="F287" s="344"/>
      <c r="G287" s="517"/>
      <c r="H287" s="447">
        <f>H450</f>
        <v>0</v>
      </c>
    </row>
    <row r="288" spans="2:8" s="495" customFormat="1" ht="18.75">
      <c r="B288" s="340">
        <v>2.7</v>
      </c>
      <c r="C288" s="341" t="str">
        <f>C452</f>
        <v>MISCELLANEOUS CIVIL WORK ITEMS</v>
      </c>
      <c r="D288" s="342"/>
      <c r="E288" s="343"/>
      <c r="F288" s="344"/>
      <c r="G288" s="517"/>
      <c r="H288" s="447">
        <f>H471</f>
        <v>0</v>
      </c>
    </row>
    <row r="289" spans="2:8" s="495" customFormat="1" ht="18.75">
      <c r="B289" s="340">
        <v>2.8</v>
      </c>
      <c r="C289" s="341" t="str">
        <f>C473</f>
        <v>BRICK WORK</v>
      </c>
      <c r="D289" s="342"/>
      <c r="E289" s="343"/>
      <c r="F289" s="344"/>
      <c r="G289" s="517"/>
      <c r="H289" s="447">
        <f>H479</f>
        <v>0</v>
      </c>
    </row>
    <row r="290" spans="2:8" s="495" customFormat="1" ht="18.75">
      <c r="B290" s="340">
        <v>2.9</v>
      </c>
      <c r="C290" s="341" t="str">
        <f>C481</f>
        <v>EXTERNAL BOUNDARY WALL</v>
      </c>
      <c r="D290" s="342"/>
      <c r="E290" s="343"/>
      <c r="F290" s="344"/>
      <c r="G290" s="517"/>
      <c r="H290" s="447">
        <f>H556</f>
        <v>0</v>
      </c>
    </row>
    <row r="291" spans="2:8" s="495" customFormat="1" ht="18.75">
      <c r="B291" s="343">
        <v>2.1</v>
      </c>
      <c r="C291" s="341" t="str">
        <f>C558</f>
        <v>GUARD HOUSE</v>
      </c>
      <c r="D291" s="342"/>
      <c r="E291" s="343"/>
      <c r="F291" s="344"/>
      <c r="G291" s="517"/>
      <c r="H291" s="447">
        <f>H656</f>
        <v>0</v>
      </c>
    </row>
    <row r="292" spans="2:8" s="495" customFormat="1" ht="18.75">
      <c r="B292" s="345"/>
      <c r="C292" s="341" t="s">
        <v>59</v>
      </c>
      <c r="D292" s="342"/>
      <c r="E292" s="343"/>
      <c r="F292" s="344"/>
      <c r="G292" s="517"/>
      <c r="H292" s="447">
        <f>SUM(H282:H291)</f>
        <v>0</v>
      </c>
    </row>
    <row r="293" spans="2:8" s="495" customFormat="1">
      <c r="B293" s="69"/>
      <c r="C293" s="70"/>
      <c r="D293" s="319"/>
      <c r="E293" s="71"/>
      <c r="F293" s="136"/>
      <c r="G293" s="518"/>
      <c r="H293" s="448"/>
    </row>
    <row r="294" spans="2:8" s="495" customFormat="1">
      <c r="B294" s="72">
        <v>2.1</v>
      </c>
      <c r="C294" s="41" t="s">
        <v>683</v>
      </c>
      <c r="D294" s="320"/>
      <c r="E294" s="42"/>
      <c r="F294" s="137"/>
      <c r="G294" s="519"/>
      <c r="H294" s="449"/>
    </row>
    <row r="295" spans="2:8" s="495" customFormat="1">
      <c r="B295" s="69"/>
      <c r="C295" s="73"/>
      <c r="D295" s="319"/>
      <c r="E295" s="69"/>
      <c r="F295" s="136"/>
      <c r="G295" s="518"/>
      <c r="H295" s="450"/>
    </row>
    <row r="296" spans="2:8" s="495" customFormat="1">
      <c r="B296" s="74" t="s">
        <v>684</v>
      </c>
      <c r="C296" s="44" t="s">
        <v>685</v>
      </c>
      <c r="D296" s="321"/>
      <c r="E296" s="43"/>
      <c r="F296" s="137"/>
      <c r="G296" s="519"/>
      <c r="H296" s="449"/>
    </row>
    <row r="297" spans="2:8" s="495" customFormat="1" ht="30">
      <c r="B297" s="43"/>
      <c r="C297" s="44" t="s">
        <v>686</v>
      </c>
      <c r="D297" s="321">
        <v>7040</v>
      </c>
      <c r="E297" s="43" t="s">
        <v>687</v>
      </c>
      <c r="F297" s="289"/>
      <c r="G297" s="520"/>
      <c r="H297" s="449">
        <f>ROUND($D297*F297,2)</f>
        <v>0</v>
      </c>
    </row>
    <row r="298" spans="2:8" s="495" customFormat="1">
      <c r="B298" s="43"/>
      <c r="C298" s="41"/>
      <c r="D298" s="321"/>
      <c r="E298" s="43"/>
      <c r="F298" s="138"/>
      <c r="G298" s="521"/>
      <c r="H298" s="449"/>
    </row>
    <row r="299" spans="2:8" s="495" customFormat="1">
      <c r="B299" s="346"/>
      <c r="C299" s="347" t="s">
        <v>688</v>
      </c>
      <c r="D299" s="348"/>
      <c r="E299" s="349"/>
      <c r="F299" s="350"/>
      <c r="G299" s="522"/>
      <c r="H299" s="451">
        <f>SUM(H297:H298)</f>
        <v>0</v>
      </c>
    </row>
    <row r="300" spans="2:8" s="495" customFormat="1">
      <c r="B300" s="43"/>
      <c r="C300" s="44"/>
      <c r="D300" s="321"/>
      <c r="E300" s="43"/>
      <c r="F300" s="138"/>
      <c r="G300" s="521"/>
      <c r="H300" s="449"/>
    </row>
    <row r="301" spans="2:8" s="495" customFormat="1">
      <c r="B301" s="72">
        <v>2.2000000000000002</v>
      </c>
      <c r="C301" s="41" t="s">
        <v>689</v>
      </c>
      <c r="D301" s="321"/>
      <c r="E301" s="42"/>
      <c r="F301" s="138"/>
      <c r="G301" s="521"/>
      <c r="H301" s="449"/>
    </row>
    <row r="302" spans="2:8" s="495" customFormat="1">
      <c r="B302" s="43"/>
      <c r="C302" s="44"/>
      <c r="D302" s="321"/>
      <c r="E302" s="43"/>
      <c r="F302" s="138"/>
      <c r="G302" s="521"/>
      <c r="H302" s="449"/>
    </row>
    <row r="303" spans="2:8" s="495" customFormat="1" ht="60">
      <c r="B303" s="74" t="s">
        <v>690</v>
      </c>
      <c r="C303" s="44" t="s">
        <v>691</v>
      </c>
      <c r="D303" s="321"/>
      <c r="E303" s="43"/>
      <c r="F303" s="138"/>
      <c r="G303" s="521"/>
      <c r="H303" s="449"/>
    </row>
    <row r="304" spans="2:8" s="495" customFormat="1">
      <c r="B304" s="43"/>
      <c r="C304" s="44"/>
      <c r="D304" s="321"/>
      <c r="E304" s="43"/>
      <c r="F304" s="138"/>
      <c r="G304" s="521"/>
      <c r="H304" s="449"/>
    </row>
    <row r="305" spans="2:8" s="495" customFormat="1">
      <c r="B305" s="43" t="s">
        <v>692</v>
      </c>
      <c r="C305" s="44" t="s">
        <v>693</v>
      </c>
      <c r="D305" s="321">
        <v>33859</v>
      </c>
      <c r="E305" s="43" t="s">
        <v>687</v>
      </c>
      <c r="F305" s="290"/>
      <c r="G305" s="523"/>
      <c r="H305" s="449">
        <f>ROUND($D305*F305,2)</f>
        <v>0</v>
      </c>
    </row>
    <row r="306" spans="2:8" s="495" customFormat="1">
      <c r="B306" s="43"/>
      <c r="C306" s="41"/>
      <c r="D306" s="321"/>
      <c r="E306" s="43"/>
      <c r="F306" s="138"/>
      <c r="G306" s="521"/>
      <c r="H306" s="449"/>
    </row>
    <row r="307" spans="2:8" s="495" customFormat="1" ht="60">
      <c r="B307" s="74" t="s">
        <v>694</v>
      </c>
      <c r="C307" s="44" t="s">
        <v>695</v>
      </c>
      <c r="D307" s="321"/>
      <c r="E307" s="43"/>
      <c r="F307" s="138"/>
      <c r="G307" s="521"/>
      <c r="H307" s="449"/>
    </row>
    <row r="308" spans="2:8" s="495" customFormat="1">
      <c r="B308" s="43"/>
      <c r="C308" s="44"/>
      <c r="D308" s="321"/>
      <c r="E308" s="43"/>
      <c r="F308" s="138"/>
      <c r="G308" s="521"/>
      <c r="H308" s="449"/>
    </row>
    <row r="309" spans="2:8" s="495" customFormat="1">
      <c r="B309" s="43" t="s">
        <v>696</v>
      </c>
      <c r="C309" s="44" t="s">
        <v>693</v>
      </c>
      <c r="D309" s="321">
        <v>916</v>
      </c>
      <c r="E309" s="43" t="s">
        <v>687</v>
      </c>
      <c r="F309" s="290"/>
      <c r="G309" s="523"/>
      <c r="H309" s="449">
        <f>ROUND($D309*F309,2)</f>
        <v>0</v>
      </c>
    </row>
    <row r="310" spans="2:8" s="495" customFormat="1">
      <c r="B310" s="43"/>
      <c r="C310" s="41"/>
      <c r="D310" s="321"/>
      <c r="E310" s="43"/>
      <c r="F310" s="138"/>
      <c r="G310" s="521"/>
      <c r="H310" s="449"/>
    </row>
    <row r="311" spans="2:8" s="495" customFormat="1" ht="75">
      <c r="B311" s="74" t="s">
        <v>697</v>
      </c>
      <c r="C311" s="44" t="s">
        <v>698</v>
      </c>
      <c r="D311" s="321">
        <v>26979</v>
      </c>
      <c r="E311" s="43" t="s">
        <v>687</v>
      </c>
      <c r="F311" s="290"/>
      <c r="G311" s="523"/>
      <c r="H311" s="449">
        <f>ROUND($D311*F311,2)</f>
        <v>0</v>
      </c>
    </row>
    <row r="312" spans="2:8" s="495" customFormat="1">
      <c r="B312" s="74"/>
      <c r="C312" s="41"/>
      <c r="D312" s="321"/>
      <c r="E312" s="43"/>
      <c r="F312" s="138"/>
      <c r="G312" s="521"/>
      <c r="H312" s="449"/>
    </row>
    <row r="313" spans="2:8" s="495" customFormat="1" ht="30">
      <c r="B313" s="74" t="s">
        <v>699</v>
      </c>
      <c r="C313" s="44" t="s">
        <v>700</v>
      </c>
      <c r="D313" s="321"/>
      <c r="E313" s="43"/>
      <c r="F313" s="138"/>
      <c r="G313" s="521"/>
      <c r="H313" s="449"/>
    </row>
    <row r="314" spans="2:8" s="495" customFormat="1">
      <c r="B314" s="43"/>
      <c r="C314" s="44"/>
      <c r="D314" s="321"/>
      <c r="E314" s="43"/>
      <c r="F314" s="138"/>
      <c r="G314" s="521"/>
      <c r="H314" s="449"/>
    </row>
    <row r="315" spans="2:8" s="495" customFormat="1">
      <c r="B315" s="43" t="s">
        <v>701</v>
      </c>
      <c r="C315" s="44" t="s">
        <v>702</v>
      </c>
      <c r="D315" s="321"/>
      <c r="E315" s="43"/>
      <c r="F315" s="138"/>
      <c r="G315" s="521"/>
      <c r="H315" s="449"/>
    </row>
    <row r="316" spans="2:8" s="495" customFormat="1">
      <c r="B316" s="43"/>
      <c r="C316" s="41"/>
      <c r="D316" s="321"/>
      <c r="E316" s="42"/>
      <c r="F316" s="138"/>
      <c r="G316" s="521"/>
      <c r="H316" s="449"/>
    </row>
    <row r="317" spans="2:8" s="139" customFormat="1" ht="18.75">
      <c r="B317" s="43" t="s">
        <v>703</v>
      </c>
      <c r="C317" s="44" t="s">
        <v>704</v>
      </c>
      <c r="D317" s="321">
        <v>10361</v>
      </c>
      <c r="E317" s="43" t="s">
        <v>687</v>
      </c>
      <c r="F317" s="290"/>
      <c r="G317" s="523"/>
      <c r="H317" s="449">
        <f>ROUND($D317*F317,2)</f>
        <v>0</v>
      </c>
    </row>
    <row r="318" spans="2:8" s="495" customFormat="1">
      <c r="B318" s="43"/>
      <c r="C318" s="41"/>
      <c r="D318" s="321"/>
      <c r="E318" s="42"/>
      <c r="F318" s="138"/>
      <c r="G318" s="521"/>
      <c r="H318" s="449"/>
    </row>
    <row r="319" spans="2:8" s="495" customFormat="1">
      <c r="B319" s="43" t="s">
        <v>705</v>
      </c>
      <c r="C319" s="44" t="s">
        <v>706</v>
      </c>
      <c r="D319" s="321">
        <v>686</v>
      </c>
      <c r="E319" s="43" t="s">
        <v>687</v>
      </c>
      <c r="F319" s="290"/>
      <c r="G319" s="523"/>
      <c r="H319" s="449">
        <f>ROUND($D319*F319,2)</f>
        <v>0</v>
      </c>
    </row>
    <row r="320" spans="2:8" s="495" customFormat="1">
      <c r="B320" s="43"/>
      <c r="C320" s="44"/>
      <c r="D320" s="321"/>
      <c r="E320" s="43"/>
      <c r="F320" s="138"/>
      <c r="G320" s="521"/>
      <c r="H320" s="449"/>
    </row>
    <row r="321" spans="2:8" s="495" customFormat="1">
      <c r="B321" s="43" t="s">
        <v>707</v>
      </c>
      <c r="C321" s="44" t="s">
        <v>708</v>
      </c>
      <c r="D321" s="321">
        <v>340</v>
      </c>
      <c r="E321" s="43" t="s">
        <v>687</v>
      </c>
      <c r="F321" s="290"/>
      <c r="G321" s="523"/>
      <c r="H321" s="449">
        <f>ROUND($D321*F321,2)</f>
        <v>0</v>
      </c>
    </row>
    <row r="322" spans="2:8" s="495" customFormat="1">
      <c r="B322" s="43"/>
      <c r="C322" s="44"/>
      <c r="D322" s="321"/>
      <c r="E322" s="43"/>
      <c r="F322" s="138"/>
      <c r="G322" s="521"/>
      <c r="H322" s="449"/>
    </row>
    <row r="323" spans="2:8" s="495" customFormat="1" ht="45">
      <c r="B323" s="74" t="s">
        <v>709</v>
      </c>
      <c r="C323" s="44" t="s">
        <v>711</v>
      </c>
      <c r="D323" s="321">
        <v>17883</v>
      </c>
      <c r="E323" s="140" t="s">
        <v>565</v>
      </c>
      <c r="F323" s="290"/>
      <c r="G323" s="523"/>
      <c r="H323" s="449">
        <f>ROUND($D323*F323,2)</f>
        <v>0</v>
      </c>
    </row>
    <row r="324" spans="2:8" s="495" customFormat="1" ht="15.75">
      <c r="B324" s="74"/>
      <c r="C324" s="44"/>
      <c r="D324" s="321"/>
      <c r="E324" s="140"/>
      <c r="F324" s="138"/>
      <c r="G324" s="521"/>
      <c r="H324" s="449"/>
    </row>
    <row r="325" spans="2:8" s="495" customFormat="1" ht="15.75">
      <c r="B325" s="74"/>
      <c r="C325" s="75" t="s">
        <v>712</v>
      </c>
      <c r="D325" s="321"/>
      <c r="E325" s="43"/>
      <c r="F325" s="138"/>
      <c r="G325" s="521"/>
      <c r="H325" s="449"/>
    </row>
    <row r="326" spans="2:8" s="495" customFormat="1" ht="75">
      <c r="B326" s="74" t="s">
        <v>710</v>
      </c>
      <c r="C326" s="44" t="s">
        <v>714</v>
      </c>
      <c r="D326" s="321">
        <v>1351</v>
      </c>
      <c r="E326" s="43" t="s">
        <v>687</v>
      </c>
      <c r="F326" s="290"/>
      <c r="G326" s="523"/>
      <c r="H326" s="449">
        <f>ROUND($D326*F326,2)</f>
        <v>0</v>
      </c>
    </row>
    <row r="327" spans="2:8" s="495" customFormat="1">
      <c r="B327" s="74"/>
      <c r="C327" s="44"/>
      <c r="D327" s="321"/>
      <c r="E327" s="43"/>
      <c r="F327" s="138"/>
      <c r="G327" s="521"/>
      <c r="H327" s="449"/>
    </row>
    <row r="328" spans="2:8" s="495" customFormat="1" ht="15.75">
      <c r="B328" s="74"/>
      <c r="C328" s="75" t="s">
        <v>715</v>
      </c>
      <c r="D328" s="321"/>
      <c r="E328" s="43"/>
      <c r="F328" s="138"/>
      <c r="G328" s="521"/>
      <c r="H328" s="449"/>
    </row>
    <row r="329" spans="2:8" s="495" customFormat="1" ht="75">
      <c r="B329" s="74" t="s">
        <v>713</v>
      </c>
      <c r="C329" s="44" t="s">
        <v>714</v>
      </c>
      <c r="D329" s="321">
        <v>63270</v>
      </c>
      <c r="E329" s="43" t="s">
        <v>687</v>
      </c>
      <c r="F329" s="290"/>
      <c r="G329" s="523"/>
      <c r="H329" s="449">
        <f>ROUND($D329*F329,2)</f>
        <v>0</v>
      </c>
    </row>
    <row r="330" spans="2:8" s="495" customFormat="1">
      <c r="B330" s="74"/>
      <c r="C330" s="44"/>
      <c r="D330" s="321"/>
      <c r="E330" s="43"/>
      <c r="F330" s="138"/>
      <c r="G330" s="521"/>
      <c r="H330" s="449"/>
    </row>
    <row r="331" spans="2:8" s="495" customFormat="1">
      <c r="B331" s="346"/>
      <c r="C331" s="347" t="s">
        <v>716</v>
      </c>
      <c r="D331" s="348"/>
      <c r="E331" s="349"/>
      <c r="F331" s="350"/>
      <c r="G331" s="522"/>
      <c r="H331" s="451">
        <f>SUM(H302:H330)</f>
        <v>0</v>
      </c>
    </row>
    <row r="332" spans="2:8" s="495" customFormat="1">
      <c r="B332" s="43"/>
      <c r="C332" s="44"/>
      <c r="D332" s="321"/>
      <c r="E332" s="43"/>
      <c r="F332" s="138"/>
      <c r="G332" s="521"/>
      <c r="H332" s="449"/>
    </row>
    <row r="333" spans="2:8" s="495" customFormat="1">
      <c r="B333" s="72">
        <v>2.2999999999999998</v>
      </c>
      <c r="C333" s="41" t="s">
        <v>717</v>
      </c>
      <c r="D333" s="321"/>
      <c r="E333" s="42"/>
      <c r="F333" s="138"/>
      <c r="G333" s="521"/>
      <c r="H333" s="449"/>
    </row>
    <row r="334" spans="2:8" s="495" customFormat="1">
      <c r="B334" s="43"/>
      <c r="C334" s="44"/>
      <c r="D334" s="321"/>
      <c r="E334" s="43"/>
      <c r="F334" s="138"/>
      <c r="G334" s="521"/>
      <c r="H334" s="449"/>
    </row>
    <row r="335" spans="2:8" s="495" customFormat="1" ht="30">
      <c r="B335" s="74" t="s">
        <v>718</v>
      </c>
      <c r="C335" s="44" t="s">
        <v>719</v>
      </c>
      <c r="D335" s="321"/>
      <c r="E335" s="43"/>
      <c r="F335" s="138"/>
      <c r="G335" s="521"/>
      <c r="H335" s="449"/>
    </row>
    <row r="336" spans="2:8" s="495" customFormat="1">
      <c r="B336" s="43"/>
      <c r="C336" s="44"/>
      <c r="D336" s="321"/>
      <c r="E336" s="43"/>
      <c r="F336" s="138"/>
      <c r="G336" s="521"/>
      <c r="H336" s="449"/>
    </row>
    <row r="337" spans="2:8" s="495" customFormat="1">
      <c r="B337" s="43" t="s">
        <v>720</v>
      </c>
      <c r="C337" s="44" t="s">
        <v>721</v>
      </c>
      <c r="D337" s="321">
        <v>162</v>
      </c>
      <c r="E337" s="43" t="s">
        <v>687</v>
      </c>
      <c r="F337" s="290"/>
      <c r="G337" s="523"/>
      <c r="H337" s="449">
        <f>ROUND($D337*F337,2)</f>
        <v>0</v>
      </c>
    </row>
    <row r="338" spans="2:8" s="495" customFormat="1">
      <c r="B338" s="43"/>
      <c r="C338" s="41"/>
      <c r="D338" s="321"/>
      <c r="E338" s="43"/>
      <c r="F338" s="138"/>
      <c r="G338" s="521"/>
      <c r="H338" s="449"/>
    </row>
    <row r="339" spans="2:8" s="495" customFormat="1">
      <c r="B339" s="43" t="s">
        <v>722</v>
      </c>
      <c r="C339" s="44" t="s">
        <v>723</v>
      </c>
      <c r="D339" s="321">
        <v>1617</v>
      </c>
      <c r="E339" s="43" t="s">
        <v>687</v>
      </c>
      <c r="F339" s="290"/>
      <c r="G339" s="523"/>
      <c r="H339" s="449">
        <f>ROUND($D339*F339,2)</f>
        <v>0</v>
      </c>
    </row>
    <row r="340" spans="2:8" s="495" customFormat="1">
      <c r="B340" s="43"/>
      <c r="C340" s="41"/>
      <c r="D340" s="321"/>
      <c r="E340" s="43"/>
      <c r="F340" s="138"/>
      <c r="G340" s="521"/>
      <c r="H340" s="449"/>
    </row>
    <row r="341" spans="2:8" s="495" customFormat="1" ht="60">
      <c r="B341" s="74" t="s">
        <v>724</v>
      </c>
      <c r="C341" s="44" t="s">
        <v>725</v>
      </c>
      <c r="D341" s="321"/>
      <c r="E341" s="43"/>
      <c r="F341" s="138"/>
      <c r="G341" s="521"/>
      <c r="H341" s="449"/>
    </row>
    <row r="342" spans="2:8" s="495" customFormat="1">
      <c r="B342" s="43"/>
      <c r="C342" s="44"/>
      <c r="D342" s="321"/>
      <c r="E342" s="43"/>
      <c r="F342" s="138"/>
      <c r="G342" s="521"/>
      <c r="H342" s="449"/>
    </row>
    <row r="343" spans="2:8" s="495" customFormat="1">
      <c r="B343" s="43" t="s">
        <v>726</v>
      </c>
      <c r="C343" s="44" t="s">
        <v>727</v>
      </c>
      <c r="D343" s="321">
        <v>4</v>
      </c>
      <c r="E343" s="43" t="s">
        <v>687</v>
      </c>
      <c r="F343" s="290"/>
      <c r="G343" s="523"/>
      <c r="H343" s="449">
        <f>ROUND($D343*F343,2)</f>
        <v>0</v>
      </c>
    </row>
    <row r="344" spans="2:8" s="495" customFormat="1">
      <c r="B344" s="43"/>
      <c r="C344" s="41"/>
      <c r="D344" s="321"/>
      <c r="E344" s="43"/>
      <c r="F344" s="138"/>
      <c r="G344" s="521"/>
      <c r="H344" s="449"/>
    </row>
    <row r="345" spans="2:8" s="495" customFormat="1">
      <c r="B345" s="74" t="s">
        <v>728</v>
      </c>
      <c r="C345" s="44" t="s">
        <v>729</v>
      </c>
      <c r="D345" s="321"/>
      <c r="E345" s="43"/>
      <c r="F345" s="138"/>
      <c r="G345" s="521"/>
      <c r="H345" s="449"/>
    </row>
    <row r="346" spans="2:8">
      <c r="B346" s="43"/>
      <c r="C346" s="44"/>
      <c r="D346" s="321"/>
      <c r="E346" s="43"/>
      <c r="F346" s="138"/>
      <c r="G346" s="521"/>
      <c r="H346" s="449"/>
    </row>
    <row r="347" spans="2:8" ht="15.75">
      <c r="B347" s="43" t="s">
        <v>730</v>
      </c>
      <c r="C347" s="44" t="s">
        <v>731</v>
      </c>
      <c r="D347" s="321">
        <v>429</v>
      </c>
      <c r="E347" s="140" t="s">
        <v>565</v>
      </c>
      <c r="F347" s="290"/>
      <c r="G347" s="523"/>
      <c r="H347" s="449">
        <f>ROUND($D347*F347,2)</f>
        <v>0</v>
      </c>
    </row>
    <row r="348" spans="2:8">
      <c r="B348" s="43"/>
      <c r="C348" s="41"/>
      <c r="D348" s="321"/>
      <c r="E348" s="43"/>
      <c r="F348" s="138"/>
      <c r="G348" s="521"/>
      <c r="H348" s="449"/>
    </row>
    <row r="349" spans="2:8" ht="30">
      <c r="B349" s="74" t="s">
        <v>732</v>
      </c>
      <c r="C349" s="44" t="s">
        <v>733</v>
      </c>
      <c r="D349" s="321">
        <v>500</v>
      </c>
      <c r="E349" s="43" t="s">
        <v>734</v>
      </c>
      <c r="F349" s="290"/>
      <c r="G349" s="523"/>
      <c r="H349" s="449">
        <f>ROUND($D349*F349,2)</f>
        <v>0</v>
      </c>
    </row>
    <row r="350" spans="2:8">
      <c r="B350" s="43"/>
      <c r="C350" s="41"/>
      <c r="D350" s="321"/>
      <c r="E350" s="43"/>
      <c r="F350" s="138"/>
      <c r="G350" s="521"/>
      <c r="H350" s="449"/>
    </row>
    <row r="351" spans="2:8" ht="72" customHeight="1">
      <c r="B351" s="43" t="s">
        <v>735</v>
      </c>
      <c r="C351" s="44" t="s">
        <v>736</v>
      </c>
      <c r="D351" s="321">
        <v>1330</v>
      </c>
      <c r="E351" s="140" t="s">
        <v>565</v>
      </c>
      <c r="F351" s="290"/>
      <c r="G351" s="523"/>
      <c r="H351" s="449">
        <f>ROUND($D351*F351,2)</f>
        <v>0</v>
      </c>
    </row>
    <row r="352" spans="2:8" ht="15.75">
      <c r="B352" s="43"/>
      <c r="C352" s="44"/>
      <c r="D352" s="321"/>
      <c r="E352" s="140"/>
      <c r="F352" s="138"/>
      <c r="G352" s="521"/>
      <c r="H352" s="449"/>
    </row>
    <row r="353" spans="2:8">
      <c r="B353" s="346"/>
      <c r="C353" s="347" t="s">
        <v>737</v>
      </c>
      <c r="D353" s="348"/>
      <c r="E353" s="349"/>
      <c r="F353" s="350"/>
      <c r="G353" s="522"/>
      <c r="H353" s="451">
        <f>SUM(H335:H352)</f>
        <v>0</v>
      </c>
    </row>
    <row r="354" spans="2:8">
      <c r="B354" s="43"/>
      <c r="C354" s="44"/>
      <c r="D354" s="321"/>
      <c r="E354" s="43"/>
      <c r="F354" s="138"/>
      <c r="G354" s="521"/>
      <c r="H354" s="449"/>
    </row>
    <row r="355" spans="2:8">
      <c r="B355" s="72">
        <v>2.4</v>
      </c>
      <c r="C355" s="41" t="s">
        <v>738</v>
      </c>
      <c r="D355" s="321"/>
      <c r="E355" s="42"/>
      <c r="F355" s="138"/>
      <c r="G355" s="521"/>
      <c r="H355" s="449"/>
    </row>
    <row r="356" spans="2:8">
      <c r="B356" s="43"/>
      <c r="C356" s="44"/>
      <c r="D356" s="321"/>
      <c r="E356" s="43"/>
      <c r="F356" s="138"/>
      <c r="G356" s="521"/>
      <c r="H356" s="449"/>
    </row>
    <row r="357" spans="2:8">
      <c r="B357" s="74" t="s">
        <v>739</v>
      </c>
      <c r="C357" s="44" t="s">
        <v>740</v>
      </c>
      <c r="D357" s="321"/>
      <c r="E357" s="43"/>
      <c r="F357" s="138"/>
      <c r="G357" s="521"/>
      <c r="H357" s="449"/>
    </row>
    <row r="358" spans="2:8">
      <c r="B358" s="43"/>
      <c r="C358" s="44"/>
      <c r="D358" s="321"/>
      <c r="E358" s="43"/>
      <c r="F358" s="138"/>
      <c r="G358" s="521"/>
      <c r="H358" s="449"/>
    </row>
    <row r="359" spans="2:8" ht="15.75">
      <c r="B359" s="43" t="s">
        <v>741</v>
      </c>
      <c r="C359" s="44" t="s">
        <v>742</v>
      </c>
      <c r="D359" s="321">
        <v>7129</v>
      </c>
      <c r="E359" s="140" t="s">
        <v>565</v>
      </c>
      <c r="F359" s="290"/>
      <c r="G359" s="523"/>
      <c r="H359" s="449">
        <f>ROUND($D359*F359,2)</f>
        <v>0</v>
      </c>
    </row>
    <row r="360" spans="2:8">
      <c r="B360" s="43"/>
      <c r="C360" s="41"/>
      <c r="D360" s="321"/>
      <c r="E360" s="42"/>
      <c r="F360" s="138"/>
      <c r="G360" s="521"/>
      <c r="H360" s="449"/>
    </row>
    <row r="361" spans="2:8" ht="15.75">
      <c r="B361" s="43" t="s">
        <v>743</v>
      </c>
      <c r="C361" s="44" t="s">
        <v>744</v>
      </c>
      <c r="D361" s="321">
        <v>2431</v>
      </c>
      <c r="E361" s="140" t="s">
        <v>565</v>
      </c>
      <c r="F361" s="290"/>
      <c r="G361" s="523"/>
      <c r="H361" s="449">
        <f>ROUND($D361*F361,2)</f>
        <v>0</v>
      </c>
    </row>
    <row r="362" spans="2:8">
      <c r="B362" s="43"/>
      <c r="C362" s="41"/>
      <c r="D362" s="321"/>
      <c r="E362" s="42"/>
      <c r="F362" s="138"/>
      <c r="G362" s="521"/>
      <c r="H362" s="449"/>
    </row>
    <row r="363" spans="2:8" ht="15.75">
      <c r="B363" s="43" t="s">
        <v>745</v>
      </c>
      <c r="C363" s="44" t="s">
        <v>746</v>
      </c>
      <c r="D363" s="321">
        <v>21665</v>
      </c>
      <c r="E363" s="140" t="s">
        <v>565</v>
      </c>
      <c r="F363" s="290"/>
      <c r="G363" s="523"/>
      <c r="H363" s="449">
        <f>ROUND($D363*F363,2)</f>
        <v>0</v>
      </c>
    </row>
    <row r="364" spans="2:8">
      <c r="B364" s="43"/>
      <c r="C364" s="41"/>
      <c r="D364" s="321"/>
      <c r="E364" s="42"/>
      <c r="F364" s="138"/>
      <c r="G364" s="521"/>
      <c r="H364" s="449"/>
    </row>
    <row r="365" spans="2:8" ht="15.75">
      <c r="B365" s="43" t="s">
        <v>747</v>
      </c>
      <c r="C365" s="44" t="s">
        <v>748</v>
      </c>
      <c r="D365" s="321">
        <v>419</v>
      </c>
      <c r="E365" s="140" t="s">
        <v>565</v>
      </c>
      <c r="F365" s="290"/>
      <c r="G365" s="523"/>
      <c r="H365" s="449">
        <f>ROUND($D365*F365,2)</f>
        <v>0</v>
      </c>
    </row>
    <row r="366" spans="2:8">
      <c r="B366" s="43"/>
      <c r="C366" s="41"/>
      <c r="D366" s="321"/>
      <c r="E366" s="42"/>
      <c r="F366" s="138"/>
      <c r="G366" s="521"/>
      <c r="H366" s="449"/>
    </row>
    <row r="367" spans="2:8" ht="15.75">
      <c r="B367" s="43" t="s">
        <v>749</v>
      </c>
      <c r="C367" s="44" t="s">
        <v>750</v>
      </c>
      <c r="D367" s="321">
        <v>16713</v>
      </c>
      <c r="E367" s="140" t="s">
        <v>565</v>
      </c>
      <c r="F367" s="290"/>
      <c r="G367" s="523"/>
      <c r="H367" s="449">
        <f>ROUND($D367*F367,2)</f>
        <v>0</v>
      </c>
    </row>
    <row r="368" spans="2:8">
      <c r="B368" s="43"/>
      <c r="C368" s="41"/>
      <c r="D368" s="321"/>
      <c r="E368" s="42"/>
      <c r="F368" s="138"/>
      <c r="G368" s="521"/>
      <c r="H368" s="449"/>
    </row>
    <row r="369" spans="2:8" ht="15.75">
      <c r="B369" s="43" t="s">
        <v>751</v>
      </c>
      <c r="C369" s="44" t="s">
        <v>752</v>
      </c>
      <c r="D369" s="321">
        <v>9576</v>
      </c>
      <c r="E369" s="140" t="s">
        <v>565</v>
      </c>
      <c r="F369" s="290"/>
      <c r="G369" s="523"/>
      <c r="H369" s="449">
        <f>ROUND($D369*F369,2)</f>
        <v>0</v>
      </c>
    </row>
    <row r="370" spans="2:8">
      <c r="B370" s="43"/>
      <c r="C370" s="41"/>
      <c r="D370" s="321"/>
      <c r="E370" s="42"/>
      <c r="F370" s="138"/>
      <c r="G370" s="521"/>
      <c r="H370" s="449"/>
    </row>
    <row r="371" spans="2:8" ht="15.75">
      <c r="B371" s="43" t="s">
        <v>753</v>
      </c>
      <c r="C371" s="44" t="s">
        <v>754</v>
      </c>
      <c r="D371" s="321">
        <v>694</v>
      </c>
      <c r="E371" s="140" t="s">
        <v>565</v>
      </c>
      <c r="F371" s="290"/>
      <c r="G371" s="523"/>
      <c r="H371" s="449">
        <f>ROUND($D371*F371,2)</f>
        <v>0</v>
      </c>
    </row>
    <row r="372" spans="2:8">
      <c r="B372" s="43"/>
      <c r="C372" s="44"/>
      <c r="D372" s="321"/>
      <c r="E372" s="43"/>
      <c r="F372" s="138"/>
      <c r="G372" s="521"/>
      <c r="H372" s="449"/>
    </row>
    <row r="373" spans="2:8" ht="30">
      <c r="B373" s="74" t="s">
        <v>755</v>
      </c>
      <c r="C373" s="44" t="s">
        <v>756</v>
      </c>
      <c r="D373" s="321"/>
      <c r="E373" s="43"/>
      <c r="F373" s="138"/>
      <c r="G373" s="521"/>
      <c r="H373" s="449"/>
    </row>
    <row r="374" spans="2:8">
      <c r="B374" s="43"/>
      <c r="C374" s="44"/>
      <c r="D374" s="321"/>
      <c r="E374" s="43"/>
      <c r="F374" s="138"/>
      <c r="G374" s="521"/>
      <c r="H374" s="449"/>
    </row>
    <row r="375" spans="2:8" ht="15.75">
      <c r="B375" s="43" t="s">
        <v>757</v>
      </c>
      <c r="C375" s="45" t="s">
        <v>758</v>
      </c>
      <c r="D375" s="321">
        <v>516460</v>
      </c>
      <c r="E375" s="76" t="s">
        <v>759</v>
      </c>
      <c r="F375" s="290"/>
      <c r="G375" s="523"/>
      <c r="H375" s="449">
        <f>ROUND($D375*F375,2)</f>
        <v>0</v>
      </c>
    </row>
    <row r="376" spans="2:8">
      <c r="B376" s="43"/>
      <c r="C376" s="41"/>
      <c r="D376" s="321"/>
      <c r="E376" s="43"/>
      <c r="F376" s="138"/>
      <c r="G376" s="521"/>
      <c r="H376" s="449"/>
    </row>
    <row r="377" spans="2:8" ht="30">
      <c r="B377" s="74" t="s">
        <v>760</v>
      </c>
      <c r="C377" s="44" t="s">
        <v>761</v>
      </c>
      <c r="D377" s="321"/>
      <c r="E377" s="43"/>
      <c r="F377" s="138"/>
      <c r="G377" s="521"/>
      <c r="H377" s="449"/>
    </row>
    <row r="378" spans="2:8">
      <c r="B378" s="43"/>
      <c r="C378" s="44"/>
      <c r="D378" s="321"/>
      <c r="E378" s="43"/>
      <c r="F378" s="138"/>
      <c r="G378" s="521"/>
      <c r="H378" s="449"/>
    </row>
    <row r="379" spans="2:8" ht="15.75">
      <c r="B379" s="43" t="s">
        <v>762</v>
      </c>
      <c r="C379" s="45" t="s">
        <v>758</v>
      </c>
      <c r="D379" s="321">
        <v>554018</v>
      </c>
      <c r="E379" s="76" t="s">
        <v>759</v>
      </c>
      <c r="F379" s="290"/>
      <c r="G379" s="523"/>
      <c r="H379" s="449">
        <f>ROUND($D379*F379,2)</f>
        <v>0</v>
      </c>
    </row>
    <row r="380" spans="2:8">
      <c r="B380" s="43"/>
      <c r="C380" s="41"/>
      <c r="D380" s="321"/>
      <c r="E380" s="43"/>
      <c r="F380" s="138"/>
      <c r="G380" s="521"/>
      <c r="H380" s="449"/>
    </row>
    <row r="381" spans="2:8" ht="140.25" customHeight="1">
      <c r="B381" s="74" t="s">
        <v>763</v>
      </c>
      <c r="C381" s="44" t="s">
        <v>764</v>
      </c>
      <c r="D381" s="321"/>
      <c r="E381" s="43"/>
      <c r="F381" s="138"/>
      <c r="G381" s="521"/>
      <c r="H381" s="449"/>
    </row>
    <row r="382" spans="2:8" ht="30">
      <c r="B382" s="43"/>
      <c r="C382" s="44" t="s">
        <v>765</v>
      </c>
      <c r="D382" s="321"/>
      <c r="E382" s="43"/>
      <c r="F382" s="138"/>
      <c r="G382" s="521"/>
      <c r="H382" s="449"/>
    </row>
    <row r="383" spans="2:8">
      <c r="B383" s="43"/>
      <c r="C383" s="44"/>
      <c r="D383" s="321"/>
      <c r="E383" s="43"/>
      <c r="F383" s="138"/>
      <c r="G383" s="521"/>
      <c r="H383" s="449"/>
    </row>
    <row r="384" spans="2:8">
      <c r="B384" s="43" t="s">
        <v>766</v>
      </c>
      <c r="C384" s="44" t="s">
        <v>767</v>
      </c>
      <c r="D384" s="321">
        <v>9803</v>
      </c>
      <c r="E384" s="43" t="s">
        <v>687</v>
      </c>
      <c r="F384" s="290"/>
      <c r="G384" s="523"/>
      <c r="H384" s="449">
        <f>ROUND($D384*F384,2)</f>
        <v>0</v>
      </c>
    </row>
    <row r="385" spans="2:8">
      <c r="B385" s="43"/>
      <c r="C385" s="41"/>
      <c r="D385" s="321"/>
      <c r="E385" s="43"/>
      <c r="F385" s="138"/>
      <c r="G385" s="521"/>
      <c r="H385" s="449"/>
    </row>
    <row r="386" spans="2:8">
      <c r="B386" s="43" t="s">
        <v>768</v>
      </c>
      <c r="C386" s="44" t="s">
        <v>769</v>
      </c>
      <c r="D386" s="321">
        <v>5516</v>
      </c>
      <c r="E386" s="43" t="s">
        <v>687</v>
      </c>
      <c r="F386" s="290"/>
      <c r="G386" s="523"/>
      <c r="H386" s="449">
        <f>ROUND($D386*F386,2)</f>
        <v>0</v>
      </c>
    </row>
    <row r="387" spans="2:8">
      <c r="B387" s="43"/>
      <c r="C387" s="41"/>
      <c r="D387" s="321"/>
      <c r="E387" s="43"/>
      <c r="F387" s="138"/>
      <c r="G387" s="521"/>
      <c r="H387" s="449"/>
    </row>
    <row r="388" spans="2:8">
      <c r="B388" s="43" t="s">
        <v>770</v>
      </c>
      <c r="C388" s="44" t="s">
        <v>771</v>
      </c>
      <c r="D388" s="321"/>
      <c r="E388" s="43"/>
      <c r="F388" s="138"/>
      <c r="G388" s="521"/>
      <c r="H388" s="449"/>
    </row>
    <row r="389" spans="2:8" ht="30">
      <c r="B389" s="43"/>
      <c r="C389" s="44" t="s">
        <v>772</v>
      </c>
      <c r="D389" s="321"/>
      <c r="E389" s="43"/>
      <c r="F389" s="138"/>
      <c r="G389" s="521"/>
      <c r="H389" s="449"/>
    </row>
    <row r="390" spans="2:8">
      <c r="B390" s="43"/>
      <c r="C390" s="44"/>
      <c r="D390" s="321"/>
      <c r="E390" s="43"/>
      <c r="F390" s="138"/>
      <c r="G390" s="521"/>
      <c r="H390" s="449"/>
    </row>
    <row r="391" spans="2:8" ht="30">
      <c r="B391" s="43" t="s">
        <v>773</v>
      </c>
      <c r="C391" s="44" t="s">
        <v>774</v>
      </c>
      <c r="D391" s="321">
        <v>15320</v>
      </c>
      <c r="E391" s="43" t="s">
        <v>687</v>
      </c>
      <c r="F391" s="290"/>
      <c r="G391" s="523"/>
      <c r="H391" s="449">
        <f>ROUND($D391*F391,2)</f>
        <v>0</v>
      </c>
    </row>
    <row r="392" spans="2:8">
      <c r="B392" s="43"/>
      <c r="C392" s="41"/>
      <c r="D392" s="321"/>
      <c r="E392" s="43"/>
      <c r="F392" s="138"/>
      <c r="G392" s="521"/>
      <c r="H392" s="449"/>
    </row>
    <row r="393" spans="2:8" ht="45">
      <c r="B393" s="74" t="s">
        <v>775</v>
      </c>
      <c r="C393" s="44" t="s">
        <v>776</v>
      </c>
      <c r="D393" s="321">
        <v>50</v>
      </c>
      <c r="E393" s="43" t="s">
        <v>777</v>
      </c>
      <c r="F393" s="290"/>
      <c r="G393" s="523"/>
      <c r="H393" s="449">
        <f>ROUND($D393*F393,2)</f>
        <v>0</v>
      </c>
    </row>
    <row r="394" spans="2:8">
      <c r="B394" s="74"/>
      <c r="C394" s="41"/>
      <c r="D394" s="321"/>
      <c r="E394" s="43"/>
      <c r="F394" s="138"/>
      <c r="G394" s="521"/>
      <c r="H394" s="449"/>
    </row>
    <row r="395" spans="2:8" ht="60">
      <c r="B395" s="74" t="s">
        <v>778</v>
      </c>
      <c r="C395" s="44" t="s">
        <v>779</v>
      </c>
      <c r="D395" s="321">
        <v>50</v>
      </c>
      <c r="E395" s="43" t="s">
        <v>780</v>
      </c>
      <c r="F395" s="290"/>
      <c r="G395" s="523"/>
      <c r="H395" s="449">
        <f>ROUND($D395*F395,2)</f>
        <v>0</v>
      </c>
    </row>
    <row r="396" spans="2:8">
      <c r="B396" s="74"/>
      <c r="C396" s="41"/>
      <c r="D396" s="321"/>
      <c r="E396" s="43"/>
      <c r="F396" s="138"/>
      <c r="G396" s="521"/>
      <c r="H396" s="449"/>
    </row>
    <row r="397" spans="2:8" ht="15.75">
      <c r="B397" s="74" t="s">
        <v>781</v>
      </c>
      <c r="C397" s="44" t="s">
        <v>782</v>
      </c>
      <c r="D397" s="321">
        <v>2343</v>
      </c>
      <c r="E397" s="76" t="s">
        <v>759</v>
      </c>
      <c r="F397" s="289"/>
      <c r="G397" s="520"/>
      <c r="H397" s="449">
        <f>ROUND($D397*F397,2)</f>
        <v>0</v>
      </c>
    </row>
    <row r="398" spans="2:8">
      <c r="B398" s="43"/>
      <c r="C398" s="41"/>
      <c r="D398" s="321"/>
      <c r="E398" s="43"/>
      <c r="F398" s="138"/>
      <c r="G398" s="521"/>
      <c r="H398" s="449"/>
    </row>
    <row r="399" spans="2:8" ht="75">
      <c r="B399" s="43" t="s">
        <v>783</v>
      </c>
      <c r="C399" s="44" t="s">
        <v>784</v>
      </c>
      <c r="D399" s="321">
        <v>52</v>
      </c>
      <c r="E399" s="43" t="s">
        <v>687</v>
      </c>
      <c r="F399" s="496"/>
      <c r="G399" s="523"/>
      <c r="H399" s="449">
        <f>ROUND($D399*F399,2)</f>
        <v>0</v>
      </c>
    </row>
    <row r="400" spans="2:8">
      <c r="B400" s="43"/>
      <c r="C400" s="41"/>
      <c r="D400" s="321"/>
      <c r="E400" s="43"/>
      <c r="F400" s="138"/>
      <c r="G400" s="521"/>
      <c r="H400" s="449"/>
    </row>
    <row r="401" spans="2:8">
      <c r="B401" s="346"/>
      <c r="C401" s="347" t="s">
        <v>785</v>
      </c>
      <c r="D401" s="348"/>
      <c r="E401" s="349"/>
      <c r="F401" s="350"/>
      <c r="G401" s="522"/>
      <c r="H401" s="451">
        <f>SUM(H357:H399)</f>
        <v>0</v>
      </c>
    </row>
    <row r="402" spans="2:8">
      <c r="B402" s="43"/>
      <c r="C402" s="44"/>
      <c r="D402" s="321"/>
      <c r="E402" s="43"/>
      <c r="F402" s="138"/>
      <c r="G402" s="521"/>
      <c r="H402" s="449"/>
    </row>
    <row r="403" spans="2:8">
      <c r="B403" s="72">
        <v>2.5</v>
      </c>
      <c r="C403" s="41" t="s">
        <v>786</v>
      </c>
      <c r="D403" s="321"/>
      <c r="E403" s="42"/>
      <c r="F403" s="138"/>
      <c r="G403" s="521"/>
      <c r="H403" s="449"/>
    </row>
    <row r="404" spans="2:8">
      <c r="B404" s="43"/>
      <c r="C404" s="44"/>
      <c r="D404" s="321"/>
      <c r="E404" s="43"/>
      <c r="F404" s="138"/>
      <c r="G404" s="521"/>
      <c r="H404" s="449"/>
    </row>
    <row r="405" spans="2:8" ht="45">
      <c r="B405" s="74" t="s">
        <v>787</v>
      </c>
      <c r="C405" s="44" t="s">
        <v>788</v>
      </c>
      <c r="D405" s="321">
        <v>20568</v>
      </c>
      <c r="E405" s="76" t="s">
        <v>759</v>
      </c>
      <c r="F405" s="290"/>
      <c r="G405" s="523"/>
      <c r="H405" s="449">
        <f>ROUND($D405*F405,2)</f>
        <v>0</v>
      </c>
    </row>
    <row r="406" spans="2:8">
      <c r="B406" s="43"/>
      <c r="C406" s="41"/>
      <c r="D406" s="321"/>
      <c r="E406" s="43"/>
      <c r="F406" s="138"/>
      <c r="G406" s="521"/>
      <c r="H406" s="449"/>
    </row>
    <row r="407" spans="2:8" ht="180">
      <c r="B407" s="74" t="s">
        <v>789</v>
      </c>
      <c r="C407" s="44" t="s">
        <v>790</v>
      </c>
      <c r="D407" s="321">
        <v>333060</v>
      </c>
      <c r="E407" s="76" t="s">
        <v>759</v>
      </c>
      <c r="F407" s="290"/>
      <c r="G407" s="523"/>
      <c r="H407" s="449">
        <f>ROUND($D407*F407,2)</f>
        <v>0</v>
      </c>
    </row>
    <row r="408" spans="2:8">
      <c r="B408" s="43"/>
      <c r="C408" s="41"/>
      <c r="D408" s="321"/>
      <c r="E408" s="43"/>
      <c r="F408" s="138"/>
      <c r="G408" s="521"/>
      <c r="H408" s="449"/>
    </row>
    <row r="409" spans="2:8" ht="227.25" customHeight="1">
      <c r="B409" s="74" t="s">
        <v>791</v>
      </c>
      <c r="C409" s="46" t="s">
        <v>792</v>
      </c>
      <c r="D409" s="321">
        <v>225472</v>
      </c>
      <c r="E409" s="76" t="s">
        <v>759</v>
      </c>
      <c r="F409" s="290"/>
      <c r="G409" s="523"/>
      <c r="H409" s="449">
        <f>ROUND($D409*F409,2)</f>
        <v>0</v>
      </c>
    </row>
    <row r="410" spans="2:8">
      <c r="B410" s="43"/>
      <c r="C410" s="41"/>
      <c r="D410" s="321"/>
      <c r="E410" s="43"/>
      <c r="F410" s="138"/>
      <c r="G410" s="521"/>
      <c r="H410" s="449"/>
    </row>
    <row r="411" spans="2:8" ht="204" customHeight="1">
      <c r="B411" s="74" t="s">
        <v>793</v>
      </c>
      <c r="C411" s="46" t="s">
        <v>794</v>
      </c>
      <c r="D411" s="321">
        <v>30000</v>
      </c>
      <c r="E411" s="76" t="s">
        <v>759</v>
      </c>
      <c r="F411" s="290"/>
      <c r="G411" s="523"/>
      <c r="H411" s="449">
        <f>ROUND($D411*F411,2)</f>
        <v>0</v>
      </c>
    </row>
    <row r="412" spans="2:8">
      <c r="B412" s="43"/>
      <c r="C412" s="44"/>
      <c r="D412" s="321"/>
      <c r="E412" s="43"/>
      <c r="F412" s="138"/>
      <c r="G412" s="521"/>
      <c r="H412" s="449"/>
    </row>
    <row r="413" spans="2:8" ht="120">
      <c r="B413" s="74" t="s">
        <v>795</v>
      </c>
      <c r="C413" s="46" t="s">
        <v>796</v>
      </c>
      <c r="D413" s="321">
        <v>32934</v>
      </c>
      <c r="E413" s="76" t="s">
        <v>759</v>
      </c>
      <c r="F413" s="291"/>
      <c r="G413" s="523"/>
      <c r="H413" s="449">
        <f>ROUND($D413*F413,2)</f>
        <v>0</v>
      </c>
    </row>
    <row r="414" spans="2:8">
      <c r="B414" s="43"/>
      <c r="C414" s="44"/>
      <c r="D414" s="321"/>
      <c r="E414" s="43"/>
      <c r="F414" s="138"/>
      <c r="G414" s="521"/>
      <c r="H414" s="449"/>
    </row>
    <row r="415" spans="2:8" ht="30">
      <c r="B415" s="74" t="s">
        <v>797</v>
      </c>
      <c r="C415" s="44" t="s">
        <v>798</v>
      </c>
      <c r="D415" s="321"/>
      <c r="E415" s="43"/>
      <c r="F415" s="138"/>
      <c r="G415" s="521"/>
      <c r="H415" s="449"/>
    </row>
    <row r="416" spans="2:8">
      <c r="B416" s="43"/>
      <c r="C416" s="44"/>
      <c r="D416" s="321"/>
      <c r="E416" s="43"/>
      <c r="F416" s="138"/>
      <c r="G416" s="521"/>
      <c r="H416" s="449"/>
    </row>
    <row r="417" spans="2:8" ht="30">
      <c r="B417" s="43" t="s">
        <v>799</v>
      </c>
      <c r="C417" s="44" t="s">
        <v>800</v>
      </c>
      <c r="D417" s="321">
        <v>157</v>
      </c>
      <c r="E417" s="76" t="s">
        <v>759</v>
      </c>
      <c r="F417" s="290"/>
      <c r="G417" s="523"/>
      <c r="H417" s="449">
        <f>ROUND($D417*F417,2)</f>
        <v>0</v>
      </c>
    </row>
    <row r="418" spans="2:8">
      <c r="B418" s="43"/>
      <c r="C418" s="44"/>
      <c r="D418" s="321"/>
      <c r="E418" s="43"/>
      <c r="F418" s="138"/>
      <c r="G418" s="521"/>
      <c r="H418" s="449"/>
    </row>
    <row r="419" spans="2:8" ht="15.75">
      <c r="B419" s="43" t="s">
        <v>801</v>
      </c>
      <c r="C419" s="44" t="s">
        <v>802</v>
      </c>
      <c r="D419" s="321">
        <v>392</v>
      </c>
      <c r="E419" s="76" t="s">
        <v>759</v>
      </c>
      <c r="F419" s="290"/>
      <c r="G419" s="523"/>
      <c r="H419" s="449">
        <f>ROUND($D419*F419,2)</f>
        <v>0</v>
      </c>
    </row>
    <row r="420" spans="2:8">
      <c r="B420" s="43"/>
      <c r="C420" s="41"/>
      <c r="D420" s="321"/>
      <c r="E420" s="43"/>
      <c r="F420" s="138"/>
      <c r="G420" s="521"/>
      <c r="H420" s="449"/>
    </row>
    <row r="421" spans="2:8" ht="183.75" customHeight="1">
      <c r="B421" s="43" t="s">
        <v>803</v>
      </c>
      <c r="C421" s="44" t="s">
        <v>804</v>
      </c>
      <c r="D421" s="321">
        <v>1431</v>
      </c>
      <c r="E421" s="76" t="s">
        <v>759</v>
      </c>
      <c r="F421" s="290"/>
      <c r="G421" s="523"/>
      <c r="H421" s="449">
        <f>ROUND($D421*F421,2)</f>
        <v>0</v>
      </c>
    </row>
    <row r="422" spans="2:8">
      <c r="B422" s="43"/>
      <c r="C422" s="41"/>
      <c r="D422" s="321"/>
      <c r="E422" s="43"/>
      <c r="F422" s="138"/>
      <c r="G422" s="521"/>
      <c r="H422" s="449"/>
    </row>
    <row r="423" spans="2:8">
      <c r="B423" s="346"/>
      <c r="C423" s="347" t="s">
        <v>805</v>
      </c>
      <c r="D423" s="348"/>
      <c r="E423" s="349"/>
      <c r="F423" s="350"/>
      <c r="G423" s="522"/>
      <c r="H423" s="451">
        <f>SUM(H405:H422)</f>
        <v>0</v>
      </c>
    </row>
    <row r="424" spans="2:8">
      <c r="B424" s="43"/>
      <c r="C424" s="44"/>
      <c r="D424" s="321"/>
      <c r="E424" s="43"/>
      <c r="F424" s="138"/>
      <c r="G424" s="521"/>
      <c r="H424" s="449"/>
    </row>
    <row r="425" spans="2:8">
      <c r="B425" s="72">
        <v>2.6</v>
      </c>
      <c r="C425" s="41" t="s">
        <v>806</v>
      </c>
      <c r="D425" s="321"/>
      <c r="E425" s="42"/>
      <c r="F425" s="138"/>
      <c r="G425" s="521"/>
      <c r="H425" s="449"/>
    </row>
    <row r="426" spans="2:8">
      <c r="B426" s="43"/>
      <c r="C426" s="44"/>
      <c r="D426" s="321"/>
      <c r="E426" s="43"/>
      <c r="F426" s="138"/>
      <c r="G426" s="521"/>
      <c r="H426" s="449"/>
    </row>
    <row r="427" spans="2:8" ht="120">
      <c r="B427" s="74" t="s">
        <v>807</v>
      </c>
      <c r="C427" s="44" t="s">
        <v>808</v>
      </c>
      <c r="D427" s="321">
        <v>797</v>
      </c>
      <c r="E427" s="140" t="s">
        <v>565</v>
      </c>
      <c r="F427" s="290"/>
      <c r="G427" s="523"/>
      <c r="H427" s="449">
        <f>ROUND($D427*F427,2)</f>
        <v>0</v>
      </c>
    </row>
    <row r="428" spans="2:8">
      <c r="B428" s="43"/>
      <c r="C428" s="41"/>
      <c r="D428" s="321"/>
      <c r="E428" s="43"/>
      <c r="F428" s="138"/>
      <c r="G428" s="521"/>
      <c r="H428" s="449"/>
    </row>
    <row r="429" spans="2:8" ht="90">
      <c r="B429" s="74" t="s">
        <v>809</v>
      </c>
      <c r="C429" s="44" t="s">
        <v>810</v>
      </c>
      <c r="D429" s="321"/>
      <c r="E429" s="43"/>
      <c r="F429" s="138"/>
      <c r="G429" s="521"/>
      <c r="H429" s="449"/>
    </row>
    <row r="430" spans="2:8" ht="117" customHeight="1">
      <c r="B430" s="43"/>
      <c r="C430" s="44" t="s">
        <v>811</v>
      </c>
      <c r="D430" s="321"/>
      <c r="E430" s="43"/>
      <c r="F430" s="138"/>
      <c r="G430" s="521"/>
      <c r="H430" s="449"/>
    </row>
    <row r="431" spans="2:8" ht="99.75" customHeight="1">
      <c r="B431" s="43"/>
      <c r="C431" s="44" t="s">
        <v>812</v>
      </c>
      <c r="D431" s="321"/>
      <c r="E431" s="43"/>
      <c r="F431" s="138"/>
      <c r="G431" s="521"/>
      <c r="H431" s="449"/>
    </row>
    <row r="432" spans="2:8" ht="69.75" customHeight="1">
      <c r="B432" s="43"/>
      <c r="C432" s="44" t="s">
        <v>813</v>
      </c>
      <c r="D432" s="321"/>
      <c r="E432" s="43"/>
      <c r="F432" s="138"/>
      <c r="G432" s="521"/>
      <c r="H432" s="449"/>
    </row>
    <row r="433" spans="2:8">
      <c r="B433" s="43"/>
      <c r="C433" s="44"/>
      <c r="D433" s="321"/>
      <c r="E433" s="43"/>
      <c r="F433" s="138"/>
      <c r="G433" s="521"/>
      <c r="H433" s="449"/>
    </row>
    <row r="434" spans="2:8" ht="15.75">
      <c r="B434" s="43" t="s">
        <v>814</v>
      </c>
      <c r="C434" s="44" t="s">
        <v>815</v>
      </c>
      <c r="D434" s="321">
        <v>7025</v>
      </c>
      <c r="E434" s="140" t="s">
        <v>565</v>
      </c>
      <c r="F434" s="290"/>
      <c r="G434" s="523"/>
      <c r="H434" s="449">
        <f>ROUND($D434*F434,2)</f>
        <v>0</v>
      </c>
    </row>
    <row r="435" spans="2:8">
      <c r="B435" s="43"/>
      <c r="C435" s="41"/>
      <c r="D435" s="321"/>
      <c r="E435" s="43"/>
      <c r="F435" s="138"/>
      <c r="G435" s="521"/>
      <c r="H435" s="449"/>
    </row>
    <row r="436" spans="2:8" ht="105">
      <c r="B436" s="74" t="s">
        <v>816</v>
      </c>
      <c r="C436" s="44" t="s">
        <v>817</v>
      </c>
      <c r="D436" s="321">
        <v>837</v>
      </c>
      <c r="E436" s="140" t="s">
        <v>565</v>
      </c>
      <c r="F436" s="290"/>
      <c r="G436" s="523"/>
      <c r="H436" s="449">
        <f>ROUND($D436*F436,2)</f>
        <v>0</v>
      </c>
    </row>
    <row r="437" spans="2:8">
      <c r="B437" s="43"/>
      <c r="C437" s="41"/>
      <c r="D437" s="321"/>
      <c r="E437" s="43"/>
      <c r="F437" s="138"/>
      <c r="G437" s="521"/>
      <c r="H437" s="449"/>
    </row>
    <row r="438" spans="2:8" ht="156.75" customHeight="1">
      <c r="B438" s="74" t="s">
        <v>2826</v>
      </c>
      <c r="C438" s="44" t="s">
        <v>2827</v>
      </c>
      <c r="D438" s="321"/>
      <c r="E438" s="140"/>
      <c r="F438" s="138"/>
      <c r="G438" s="521"/>
      <c r="H438" s="449"/>
    </row>
    <row r="439" spans="2:8">
      <c r="B439" s="43"/>
      <c r="C439" s="41"/>
      <c r="D439" s="321"/>
      <c r="E439" s="43"/>
      <c r="F439" s="138"/>
      <c r="G439" s="521"/>
      <c r="H439" s="449"/>
    </row>
    <row r="440" spans="2:8" ht="15.75">
      <c r="B440" s="43" t="s">
        <v>2828</v>
      </c>
      <c r="C440" s="44" t="s">
        <v>2829</v>
      </c>
      <c r="D440" s="321">
        <v>355</v>
      </c>
      <c r="E440" s="140" t="s">
        <v>565</v>
      </c>
      <c r="F440" s="290"/>
      <c r="G440" s="523"/>
      <c r="H440" s="449">
        <f>ROUND($D440*F440,2)</f>
        <v>0</v>
      </c>
    </row>
    <row r="441" spans="2:8" ht="15.75">
      <c r="B441" s="43"/>
      <c r="C441" s="44"/>
      <c r="D441" s="321"/>
      <c r="E441" s="140"/>
      <c r="F441" s="138"/>
      <c r="G441" s="521"/>
      <c r="H441" s="449"/>
    </row>
    <row r="442" spans="2:8" ht="120">
      <c r="B442" s="74" t="s">
        <v>2830</v>
      </c>
      <c r="C442" s="44" t="s">
        <v>2831</v>
      </c>
      <c r="D442" s="321"/>
      <c r="E442" s="140"/>
      <c r="F442" s="138"/>
      <c r="G442" s="521"/>
      <c r="H442" s="449"/>
    </row>
    <row r="443" spans="2:8">
      <c r="B443" s="43"/>
      <c r="C443" s="44"/>
      <c r="D443" s="321"/>
      <c r="E443" s="43"/>
      <c r="F443" s="138"/>
      <c r="G443" s="521"/>
      <c r="H443" s="449"/>
    </row>
    <row r="444" spans="2:8" ht="15.75">
      <c r="B444" s="43" t="s">
        <v>2832</v>
      </c>
      <c r="C444" s="44" t="s">
        <v>2829</v>
      </c>
      <c r="D444" s="321">
        <v>393</v>
      </c>
      <c r="E444" s="140" t="s">
        <v>565</v>
      </c>
      <c r="F444" s="290"/>
      <c r="G444" s="523"/>
      <c r="H444" s="449">
        <f>ROUND($D444*F444,2)</f>
        <v>0</v>
      </c>
    </row>
    <row r="445" spans="2:8">
      <c r="B445" s="43"/>
      <c r="C445" s="41"/>
      <c r="D445" s="321"/>
      <c r="E445" s="43"/>
      <c r="F445" s="138"/>
      <c r="G445" s="521"/>
      <c r="H445" s="449"/>
    </row>
    <row r="446" spans="2:8" ht="45">
      <c r="B446" s="74" t="s">
        <v>2833</v>
      </c>
      <c r="C446" s="44" t="s">
        <v>2834</v>
      </c>
      <c r="D446" s="321"/>
      <c r="E446" s="43"/>
      <c r="F446" s="138"/>
      <c r="G446" s="521"/>
      <c r="H446" s="449"/>
    </row>
    <row r="447" spans="2:8">
      <c r="B447" s="74"/>
      <c r="C447" s="41"/>
      <c r="D447" s="321"/>
      <c r="E447" s="43"/>
      <c r="F447" s="138"/>
      <c r="G447" s="521"/>
      <c r="H447" s="449"/>
    </row>
    <row r="448" spans="2:8">
      <c r="B448" s="74" t="s">
        <v>2835</v>
      </c>
      <c r="C448" s="44" t="s">
        <v>2836</v>
      </c>
      <c r="D448" s="321">
        <v>350</v>
      </c>
      <c r="E448" s="43" t="s">
        <v>74</v>
      </c>
      <c r="F448" s="290"/>
      <c r="G448" s="523"/>
      <c r="H448" s="449">
        <f>ROUND($D448*F448,2)</f>
        <v>0</v>
      </c>
    </row>
    <row r="449" spans="2:8">
      <c r="B449" s="43"/>
      <c r="C449" s="41"/>
      <c r="D449" s="321"/>
      <c r="E449" s="43"/>
      <c r="F449" s="138"/>
      <c r="G449" s="521"/>
      <c r="H449" s="449"/>
    </row>
    <row r="450" spans="2:8">
      <c r="B450" s="346"/>
      <c r="C450" s="347" t="s">
        <v>818</v>
      </c>
      <c r="D450" s="348"/>
      <c r="E450" s="349"/>
      <c r="F450" s="350"/>
      <c r="G450" s="522"/>
      <c r="H450" s="451">
        <f>SUM(H427:H449)</f>
        <v>0</v>
      </c>
    </row>
    <row r="451" spans="2:8">
      <c r="B451" s="43"/>
      <c r="C451" s="41"/>
      <c r="D451" s="321"/>
      <c r="E451" s="42"/>
      <c r="F451" s="137"/>
      <c r="G451" s="519"/>
      <c r="H451" s="452"/>
    </row>
    <row r="452" spans="2:8">
      <c r="B452" s="72">
        <v>2.7</v>
      </c>
      <c r="C452" s="41" t="s">
        <v>819</v>
      </c>
      <c r="D452" s="321"/>
      <c r="E452" s="42"/>
      <c r="F452" s="138"/>
      <c r="G452" s="521"/>
      <c r="H452" s="449"/>
    </row>
    <row r="453" spans="2:8">
      <c r="B453" s="43"/>
      <c r="C453" s="44"/>
      <c r="D453" s="321"/>
      <c r="E453" s="43"/>
      <c r="F453" s="138"/>
      <c r="G453" s="521"/>
      <c r="H453" s="449"/>
    </row>
    <row r="454" spans="2:8">
      <c r="B454" s="42"/>
      <c r="C454" s="41" t="s">
        <v>820</v>
      </c>
      <c r="D454" s="321"/>
      <c r="E454" s="43"/>
      <c r="F454" s="138"/>
      <c r="G454" s="521"/>
      <c r="H454" s="449"/>
    </row>
    <row r="455" spans="2:8" ht="30">
      <c r="B455" s="74" t="s">
        <v>821</v>
      </c>
      <c r="C455" s="44" t="s">
        <v>822</v>
      </c>
      <c r="D455" s="321"/>
      <c r="E455" s="43"/>
      <c r="F455" s="138"/>
      <c r="G455" s="521"/>
      <c r="H455" s="449"/>
    </row>
    <row r="456" spans="2:8">
      <c r="B456" s="43"/>
      <c r="C456" s="41"/>
      <c r="D456" s="321"/>
      <c r="E456" s="43"/>
      <c r="F456" s="138"/>
      <c r="G456" s="521"/>
      <c r="H456" s="449"/>
    </row>
    <row r="457" spans="2:8" ht="15.75">
      <c r="B457" s="43" t="s">
        <v>823</v>
      </c>
      <c r="C457" s="44" t="s">
        <v>824</v>
      </c>
      <c r="D457" s="321">
        <v>40</v>
      </c>
      <c r="E457" s="76" t="s">
        <v>63</v>
      </c>
      <c r="F457" s="290"/>
      <c r="G457" s="523"/>
      <c r="H457" s="449">
        <f>ROUND($D457*F457,2)</f>
        <v>0</v>
      </c>
    </row>
    <row r="458" spans="2:8">
      <c r="B458" s="43"/>
      <c r="C458" s="41"/>
      <c r="D458" s="321"/>
      <c r="E458" s="43"/>
      <c r="F458" s="138"/>
      <c r="G458" s="521"/>
      <c r="H458" s="449"/>
    </row>
    <row r="459" spans="2:8" ht="15.75">
      <c r="B459" s="43" t="s">
        <v>825</v>
      </c>
      <c r="C459" s="44" t="s">
        <v>826</v>
      </c>
      <c r="D459" s="321">
        <v>40</v>
      </c>
      <c r="E459" s="76" t="s">
        <v>63</v>
      </c>
      <c r="F459" s="290"/>
      <c r="G459" s="523"/>
      <c r="H459" s="449">
        <f>ROUND($D459*F459,2)</f>
        <v>0</v>
      </c>
    </row>
    <row r="460" spans="2:8">
      <c r="B460" s="43"/>
      <c r="C460" s="41"/>
      <c r="D460" s="321"/>
      <c r="E460" s="43"/>
      <c r="F460" s="138"/>
      <c r="G460" s="521"/>
      <c r="H460" s="449"/>
    </row>
    <row r="461" spans="2:8">
      <c r="B461" s="43"/>
      <c r="C461" s="41" t="s">
        <v>827</v>
      </c>
      <c r="D461" s="321"/>
      <c r="E461" s="43"/>
      <c r="F461" s="138"/>
      <c r="G461" s="521"/>
      <c r="H461" s="449"/>
    </row>
    <row r="462" spans="2:8">
      <c r="B462" s="43"/>
      <c r="C462" s="41"/>
      <c r="D462" s="321"/>
      <c r="E462" s="43"/>
      <c r="F462" s="138"/>
      <c r="G462" s="521"/>
      <c r="H462" s="449"/>
    </row>
    <row r="463" spans="2:8" ht="90">
      <c r="B463" s="74" t="s">
        <v>828</v>
      </c>
      <c r="C463" s="44" t="s">
        <v>829</v>
      </c>
      <c r="D463" s="321"/>
      <c r="E463" s="43"/>
      <c r="F463" s="138"/>
      <c r="G463" s="521"/>
      <c r="H463" s="449"/>
    </row>
    <row r="464" spans="2:8">
      <c r="B464" s="43"/>
      <c r="C464" s="44"/>
      <c r="D464" s="321"/>
      <c r="E464" s="43"/>
      <c r="F464" s="138"/>
      <c r="G464" s="521"/>
      <c r="H464" s="449"/>
    </row>
    <row r="465" spans="2:8" ht="15.75">
      <c r="B465" s="43" t="s">
        <v>830</v>
      </c>
      <c r="C465" s="44" t="s">
        <v>831</v>
      </c>
      <c r="D465" s="321">
        <v>40</v>
      </c>
      <c r="E465" s="76" t="s">
        <v>63</v>
      </c>
      <c r="F465" s="290"/>
      <c r="G465" s="523"/>
      <c r="H465" s="449">
        <f>ROUND($D465*F465,2)</f>
        <v>0</v>
      </c>
    </row>
    <row r="466" spans="2:8">
      <c r="B466" s="43"/>
      <c r="C466" s="44"/>
      <c r="D466" s="321"/>
      <c r="E466" s="43"/>
      <c r="F466" s="138"/>
      <c r="G466" s="521"/>
      <c r="H466" s="449"/>
    </row>
    <row r="467" spans="2:8" ht="90">
      <c r="B467" s="74" t="s">
        <v>832</v>
      </c>
      <c r="C467" s="44" t="s">
        <v>833</v>
      </c>
      <c r="D467" s="322">
        <v>268938</v>
      </c>
      <c r="E467" s="43" t="s">
        <v>834</v>
      </c>
      <c r="F467" s="292"/>
      <c r="G467" s="523"/>
      <c r="H467" s="449">
        <f>ROUND($D467*F467,2)</f>
        <v>0</v>
      </c>
    </row>
    <row r="468" spans="2:8">
      <c r="B468" s="74"/>
      <c r="C468" s="44"/>
      <c r="D468" s="322"/>
      <c r="E468" s="43"/>
      <c r="F468" s="141"/>
      <c r="G468" s="521"/>
      <c r="H468" s="449"/>
    </row>
    <row r="469" spans="2:8" ht="51" customHeight="1">
      <c r="B469" s="74" t="s">
        <v>835</v>
      </c>
      <c r="C469" s="44" t="s">
        <v>836</v>
      </c>
      <c r="D469" s="322">
        <v>11387</v>
      </c>
      <c r="E469" s="140" t="s">
        <v>565</v>
      </c>
      <c r="F469" s="292"/>
      <c r="G469" s="523"/>
      <c r="H469" s="449">
        <f>ROUND($D469*F469,2)</f>
        <v>0</v>
      </c>
    </row>
    <row r="470" spans="2:8">
      <c r="B470" s="43"/>
      <c r="C470" s="41"/>
      <c r="D470" s="321"/>
      <c r="E470" s="43"/>
      <c r="F470" s="138"/>
      <c r="G470" s="521"/>
      <c r="H470" s="449"/>
    </row>
    <row r="471" spans="2:8">
      <c r="B471" s="349"/>
      <c r="C471" s="347" t="s">
        <v>837</v>
      </c>
      <c r="D471" s="348"/>
      <c r="E471" s="349"/>
      <c r="F471" s="350"/>
      <c r="G471" s="522"/>
      <c r="H471" s="451">
        <f>SUM(H453:H470)</f>
        <v>0</v>
      </c>
    </row>
    <row r="472" spans="2:8">
      <c r="B472" s="42"/>
      <c r="C472" s="41"/>
      <c r="D472" s="321"/>
      <c r="E472" s="42"/>
      <c r="F472" s="137"/>
      <c r="G472" s="519"/>
      <c r="H472" s="452"/>
    </row>
    <row r="473" spans="2:8">
      <c r="B473" s="72">
        <v>2.8</v>
      </c>
      <c r="C473" s="41" t="s">
        <v>838</v>
      </c>
      <c r="D473" s="321"/>
      <c r="E473" s="42"/>
      <c r="F473" s="138"/>
      <c r="G473" s="521"/>
      <c r="H473" s="449"/>
    </row>
    <row r="474" spans="2:8">
      <c r="B474" s="43"/>
      <c r="C474" s="44"/>
      <c r="D474" s="321"/>
      <c r="E474" s="43"/>
      <c r="F474" s="138"/>
      <c r="G474" s="521"/>
      <c r="H474" s="449"/>
    </row>
    <row r="475" spans="2:8" ht="60">
      <c r="B475" s="74" t="s">
        <v>839</v>
      </c>
      <c r="C475" s="44" t="s">
        <v>840</v>
      </c>
      <c r="D475" s="321">
        <v>711</v>
      </c>
      <c r="E475" s="43" t="s">
        <v>687</v>
      </c>
      <c r="F475" s="290"/>
      <c r="G475" s="523"/>
      <c r="H475" s="449">
        <f>ROUND($D475*F475,2)</f>
        <v>0</v>
      </c>
    </row>
    <row r="476" spans="2:8">
      <c r="B476" s="43"/>
      <c r="C476" s="41"/>
      <c r="D476" s="321"/>
      <c r="E476" s="43"/>
      <c r="F476" s="138"/>
      <c r="G476" s="521"/>
      <c r="H476" s="449"/>
    </row>
    <row r="477" spans="2:8" ht="60">
      <c r="B477" s="74" t="s">
        <v>841</v>
      </c>
      <c r="C477" s="44" t="s">
        <v>842</v>
      </c>
      <c r="D477" s="321">
        <v>4032</v>
      </c>
      <c r="E477" s="43" t="s">
        <v>687</v>
      </c>
      <c r="F477" s="290"/>
      <c r="G477" s="523"/>
      <c r="H477" s="449">
        <f>ROUND($D477*F477,2)</f>
        <v>0</v>
      </c>
    </row>
    <row r="478" spans="2:8">
      <c r="B478" s="43"/>
      <c r="C478" s="41"/>
      <c r="D478" s="321"/>
      <c r="E478" s="43"/>
      <c r="F478" s="138"/>
      <c r="G478" s="521"/>
      <c r="H478" s="449"/>
    </row>
    <row r="479" spans="2:8">
      <c r="B479" s="346"/>
      <c r="C479" s="347" t="s">
        <v>843</v>
      </c>
      <c r="D479" s="348"/>
      <c r="E479" s="349"/>
      <c r="F479" s="350"/>
      <c r="G479" s="522"/>
      <c r="H479" s="451">
        <f>SUM(H475:H477)</f>
        <v>0</v>
      </c>
    </row>
    <row r="480" spans="2:8">
      <c r="B480" s="43"/>
      <c r="C480" s="41"/>
      <c r="D480" s="321"/>
      <c r="E480" s="42"/>
      <c r="F480" s="137"/>
      <c r="G480" s="519"/>
      <c r="H480" s="452"/>
    </row>
    <row r="481" spans="2:8">
      <c r="B481" s="72">
        <v>2.9</v>
      </c>
      <c r="C481" s="41" t="s">
        <v>844</v>
      </c>
      <c r="D481" s="321"/>
      <c r="E481" s="42"/>
      <c r="F481" s="137"/>
      <c r="G481" s="519"/>
      <c r="H481" s="452"/>
    </row>
    <row r="482" spans="2:8">
      <c r="B482" s="72"/>
      <c r="C482" s="41"/>
      <c r="D482" s="321"/>
      <c r="E482" s="42"/>
      <c r="F482" s="137"/>
      <c r="G482" s="519"/>
      <c r="H482" s="452"/>
    </row>
    <row r="483" spans="2:8">
      <c r="B483" s="72" t="s">
        <v>845</v>
      </c>
      <c r="C483" s="41" t="s">
        <v>689</v>
      </c>
      <c r="D483" s="321"/>
      <c r="E483" s="42"/>
      <c r="F483" s="137"/>
      <c r="G483" s="519"/>
      <c r="H483" s="452"/>
    </row>
    <row r="484" spans="2:8">
      <c r="B484" s="72"/>
      <c r="C484" s="41"/>
      <c r="D484" s="321"/>
      <c r="E484" s="42"/>
      <c r="F484" s="137"/>
      <c r="G484" s="519"/>
      <c r="H484" s="452"/>
    </row>
    <row r="485" spans="2:8" ht="60">
      <c r="B485" s="74" t="s">
        <v>846</v>
      </c>
      <c r="C485" s="44" t="s">
        <v>847</v>
      </c>
      <c r="D485" s="321"/>
      <c r="E485" s="42"/>
      <c r="F485" s="137"/>
      <c r="G485" s="519"/>
      <c r="H485" s="452"/>
    </row>
    <row r="486" spans="2:8">
      <c r="B486" s="72"/>
      <c r="C486" s="41"/>
      <c r="D486" s="321"/>
      <c r="E486" s="42"/>
      <c r="F486" s="137"/>
      <c r="G486" s="519"/>
      <c r="H486" s="452"/>
    </row>
    <row r="487" spans="2:8">
      <c r="B487" s="74" t="s">
        <v>848</v>
      </c>
      <c r="C487" s="44" t="s">
        <v>693</v>
      </c>
      <c r="D487" s="321">
        <v>6340</v>
      </c>
      <c r="E487" s="43" t="s">
        <v>687</v>
      </c>
      <c r="F487" s="290"/>
      <c r="G487" s="524"/>
      <c r="H487" s="449">
        <f>ROUND($D487*F487,2)</f>
        <v>0</v>
      </c>
    </row>
    <row r="488" spans="2:8">
      <c r="B488" s="72"/>
      <c r="C488" s="41"/>
      <c r="D488" s="321"/>
      <c r="E488" s="42"/>
      <c r="F488" s="137"/>
      <c r="G488" s="519"/>
      <c r="H488" s="452"/>
    </row>
    <row r="489" spans="2:8" ht="36" customHeight="1">
      <c r="B489" s="74" t="s">
        <v>849</v>
      </c>
      <c r="C489" s="44" t="s">
        <v>850</v>
      </c>
      <c r="D489" s="321">
        <v>839</v>
      </c>
      <c r="E489" s="43" t="s">
        <v>687</v>
      </c>
      <c r="F489" s="290"/>
      <c r="G489" s="524"/>
      <c r="H489" s="449">
        <f>ROUND($D489*F489,2)</f>
        <v>0</v>
      </c>
    </row>
    <row r="490" spans="2:8">
      <c r="B490" s="72"/>
      <c r="C490" s="41"/>
      <c r="D490" s="321"/>
      <c r="E490" s="42"/>
      <c r="F490" s="137"/>
      <c r="G490" s="519"/>
      <c r="H490" s="452"/>
    </row>
    <row r="491" spans="2:8" ht="30">
      <c r="B491" s="74" t="s">
        <v>851</v>
      </c>
      <c r="C491" s="44" t="s">
        <v>852</v>
      </c>
      <c r="D491" s="323"/>
      <c r="E491" s="42"/>
      <c r="F491" s="142"/>
      <c r="G491" s="519"/>
      <c r="H491" s="453"/>
    </row>
    <row r="492" spans="2:8">
      <c r="B492" s="72"/>
      <c r="C492" s="41"/>
      <c r="D492" s="323"/>
      <c r="E492" s="142"/>
      <c r="F492" s="142"/>
      <c r="G492" s="519"/>
      <c r="H492" s="452"/>
    </row>
    <row r="493" spans="2:8">
      <c r="B493" s="74" t="s">
        <v>853</v>
      </c>
      <c r="C493" s="44" t="s">
        <v>693</v>
      </c>
      <c r="D493" s="321">
        <v>839</v>
      </c>
      <c r="E493" s="43" t="s">
        <v>687</v>
      </c>
      <c r="F493" s="290"/>
      <c r="G493" s="524"/>
      <c r="H493" s="449">
        <f>ROUND($D493*F493,2)</f>
        <v>0</v>
      </c>
    </row>
    <row r="494" spans="2:8">
      <c r="B494" s="72"/>
      <c r="C494" s="41"/>
      <c r="D494" s="321"/>
      <c r="E494" s="42"/>
      <c r="F494" s="137"/>
      <c r="G494" s="519"/>
      <c r="H494" s="452"/>
    </row>
    <row r="495" spans="2:8" ht="45">
      <c r="B495" s="74" t="s">
        <v>854</v>
      </c>
      <c r="C495" s="44" t="s">
        <v>855</v>
      </c>
      <c r="D495" s="321">
        <v>4404</v>
      </c>
      <c r="E495" s="43" t="s">
        <v>687</v>
      </c>
      <c r="F495" s="290"/>
      <c r="G495" s="524"/>
      <c r="H495" s="449">
        <f>ROUND($D495*F495,2)</f>
        <v>0</v>
      </c>
    </row>
    <row r="496" spans="2:8">
      <c r="B496" s="74"/>
      <c r="C496" s="44"/>
      <c r="D496" s="321"/>
      <c r="E496" s="43"/>
      <c r="F496" s="138"/>
      <c r="G496" s="521"/>
      <c r="H496" s="449"/>
    </row>
    <row r="497" spans="2:8" ht="45">
      <c r="B497" s="74" t="s">
        <v>856</v>
      </c>
      <c r="C497" s="44" t="s">
        <v>711</v>
      </c>
      <c r="D497" s="321">
        <v>2369</v>
      </c>
      <c r="E497" s="140" t="s">
        <v>565</v>
      </c>
      <c r="F497" s="290"/>
      <c r="G497" s="523"/>
      <c r="H497" s="449">
        <f>ROUND($D497*F497,2)</f>
        <v>0</v>
      </c>
    </row>
    <row r="498" spans="2:8">
      <c r="B498" s="74"/>
      <c r="C498" s="44"/>
      <c r="D498" s="321"/>
      <c r="E498" s="43"/>
      <c r="F498" s="138"/>
      <c r="G498" s="521"/>
      <c r="H498" s="449"/>
    </row>
    <row r="499" spans="2:8">
      <c r="B499" s="351"/>
      <c r="C499" s="347" t="s">
        <v>716</v>
      </c>
      <c r="D499" s="348"/>
      <c r="E499" s="346"/>
      <c r="F499" s="352"/>
      <c r="G499" s="525"/>
      <c r="H499" s="451">
        <f>SUM(H484:H498)</f>
        <v>0</v>
      </c>
    </row>
    <row r="500" spans="2:8">
      <c r="B500" s="74"/>
      <c r="C500" s="44"/>
      <c r="D500" s="321"/>
      <c r="E500" s="43"/>
      <c r="F500" s="138"/>
      <c r="G500" s="521"/>
      <c r="H500" s="449"/>
    </row>
    <row r="501" spans="2:8">
      <c r="B501" s="72" t="s">
        <v>857</v>
      </c>
      <c r="C501" s="41" t="s">
        <v>717</v>
      </c>
      <c r="D501" s="321"/>
      <c r="E501" s="43"/>
      <c r="F501" s="138"/>
      <c r="G501" s="521"/>
      <c r="H501" s="449"/>
    </row>
    <row r="502" spans="2:8">
      <c r="B502" s="74"/>
      <c r="C502" s="44"/>
      <c r="D502" s="321"/>
      <c r="E502" s="43"/>
      <c r="F502" s="138"/>
      <c r="G502" s="521"/>
      <c r="H502" s="449"/>
    </row>
    <row r="503" spans="2:8" ht="30">
      <c r="B503" s="74" t="s">
        <v>858</v>
      </c>
      <c r="C503" s="44" t="s">
        <v>859</v>
      </c>
      <c r="D503" s="321"/>
      <c r="E503" s="43"/>
      <c r="F503" s="138"/>
      <c r="G503" s="521"/>
      <c r="H503" s="449"/>
    </row>
    <row r="504" spans="2:8">
      <c r="B504" s="74"/>
      <c r="C504" s="44"/>
      <c r="D504" s="321"/>
      <c r="E504" s="43"/>
      <c r="F504" s="138"/>
      <c r="G504" s="521"/>
      <c r="H504" s="449"/>
    </row>
    <row r="505" spans="2:8">
      <c r="B505" s="74" t="s">
        <v>860</v>
      </c>
      <c r="C505" s="44" t="s">
        <v>861</v>
      </c>
      <c r="D505" s="321">
        <v>201</v>
      </c>
      <c r="E505" s="43" t="s">
        <v>687</v>
      </c>
      <c r="F505" s="290"/>
      <c r="G505" s="523"/>
      <c r="H505" s="449">
        <f>ROUND($D505*F505,2)</f>
        <v>0</v>
      </c>
    </row>
    <row r="506" spans="2:8">
      <c r="B506" s="74"/>
      <c r="C506" s="44"/>
      <c r="D506" s="321"/>
      <c r="E506" s="43"/>
      <c r="F506" s="138"/>
      <c r="G506" s="521"/>
      <c r="H506" s="449"/>
    </row>
    <row r="507" spans="2:8">
      <c r="B507" s="351"/>
      <c r="C507" s="347" t="s">
        <v>737</v>
      </c>
      <c r="D507" s="348"/>
      <c r="E507" s="346"/>
      <c r="F507" s="352"/>
      <c r="G507" s="525"/>
      <c r="H507" s="451">
        <f>SUM(H503:H506)</f>
        <v>0</v>
      </c>
    </row>
    <row r="508" spans="2:8">
      <c r="B508" s="74"/>
      <c r="C508" s="44"/>
      <c r="D508" s="321"/>
      <c r="E508" s="43"/>
      <c r="F508" s="138"/>
      <c r="G508" s="521"/>
      <c r="H508" s="449"/>
    </row>
    <row r="509" spans="2:8">
      <c r="B509" s="72" t="s">
        <v>862</v>
      </c>
      <c r="C509" s="41" t="s">
        <v>738</v>
      </c>
      <c r="D509" s="321"/>
      <c r="E509" s="43"/>
      <c r="F509" s="138"/>
      <c r="G509" s="521"/>
      <c r="H509" s="449"/>
    </row>
    <row r="510" spans="2:8">
      <c r="B510" s="74"/>
      <c r="C510" s="44"/>
      <c r="D510" s="321"/>
      <c r="E510" s="43"/>
      <c r="F510" s="138"/>
      <c r="G510" s="521"/>
      <c r="H510" s="449"/>
    </row>
    <row r="511" spans="2:8">
      <c r="B511" s="74" t="s">
        <v>863</v>
      </c>
      <c r="C511" s="44" t="s">
        <v>864</v>
      </c>
      <c r="D511" s="321"/>
      <c r="E511" s="43"/>
      <c r="F511" s="138"/>
      <c r="G511" s="521"/>
      <c r="H511" s="449"/>
    </row>
    <row r="512" spans="2:8">
      <c r="B512" s="74"/>
      <c r="C512" s="44"/>
      <c r="D512" s="321"/>
      <c r="E512" s="43"/>
      <c r="F512" s="138"/>
      <c r="G512" s="521"/>
      <c r="H512" s="449"/>
    </row>
    <row r="513" spans="2:8" ht="15.75">
      <c r="B513" s="74" t="s">
        <v>865</v>
      </c>
      <c r="C513" s="44" t="s">
        <v>742</v>
      </c>
      <c r="D513" s="321">
        <v>2751</v>
      </c>
      <c r="E513" s="140" t="s">
        <v>565</v>
      </c>
      <c r="F513" s="290"/>
      <c r="G513" s="523"/>
      <c r="H513" s="449">
        <f>ROUND($D513*F513,2)</f>
        <v>0</v>
      </c>
    </row>
    <row r="514" spans="2:8">
      <c r="B514" s="74"/>
      <c r="C514" s="44"/>
      <c r="D514" s="321"/>
      <c r="E514" s="43"/>
      <c r="F514" s="138"/>
      <c r="G514" s="521"/>
      <c r="H514" s="449"/>
    </row>
    <row r="515" spans="2:8" ht="15.75">
      <c r="B515" s="74" t="s">
        <v>866</v>
      </c>
      <c r="C515" s="44" t="s">
        <v>744</v>
      </c>
      <c r="D515" s="321">
        <v>506</v>
      </c>
      <c r="E515" s="140" t="s">
        <v>565</v>
      </c>
      <c r="F515" s="290"/>
      <c r="G515" s="523"/>
      <c r="H515" s="449">
        <f>ROUND($D515*F515,2)</f>
        <v>0</v>
      </c>
    </row>
    <row r="516" spans="2:8">
      <c r="B516" s="74"/>
      <c r="C516" s="44"/>
      <c r="D516" s="321"/>
      <c r="E516" s="43"/>
      <c r="F516" s="138"/>
      <c r="G516" s="521"/>
      <c r="H516" s="449"/>
    </row>
    <row r="517" spans="2:8" ht="15.75">
      <c r="B517" s="74" t="s">
        <v>867</v>
      </c>
      <c r="C517" s="44" t="s">
        <v>750</v>
      </c>
      <c r="D517" s="321">
        <v>2270</v>
      </c>
      <c r="E517" s="140" t="s">
        <v>565</v>
      </c>
      <c r="F517" s="290"/>
      <c r="G517" s="523"/>
      <c r="H517" s="449">
        <f>ROUND($D517*F517,2)</f>
        <v>0</v>
      </c>
    </row>
    <row r="518" spans="2:8">
      <c r="B518" s="74"/>
      <c r="C518" s="44"/>
      <c r="D518" s="321"/>
      <c r="E518" s="43"/>
      <c r="F518" s="138"/>
      <c r="G518" s="521"/>
      <c r="H518" s="449"/>
    </row>
    <row r="519" spans="2:8" ht="15.75">
      <c r="B519" s="74" t="s">
        <v>868</v>
      </c>
      <c r="C519" s="44" t="s">
        <v>752</v>
      </c>
      <c r="D519" s="321">
        <v>1416</v>
      </c>
      <c r="E519" s="140" t="s">
        <v>565</v>
      </c>
      <c r="F519" s="290"/>
      <c r="G519" s="523"/>
      <c r="H519" s="449">
        <f>ROUND($D519*F519,2)</f>
        <v>0</v>
      </c>
    </row>
    <row r="520" spans="2:8">
      <c r="B520" s="74"/>
      <c r="C520" s="44"/>
      <c r="D520" s="321"/>
      <c r="E520" s="43"/>
      <c r="F520" s="138"/>
      <c r="G520" s="521"/>
      <c r="H520" s="449"/>
    </row>
    <row r="521" spans="2:8" ht="30">
      <c r="B521" s="74" t="s">
        <v>869</v>
      </c>
      <c r="C521" s="44" t="s">
        <v>870</v>
      </c>
      <c r="D521" s="321"/>
      <c r="E521" s="43"/>
      <c r="F521" s="138"/>
      <c r="G521" s="521"/>
      <c r="H521" s="449"/>
    </row>
    <row r="522" spans="2:8">
      <c r="B522" s="74"/>
      <c r="C522" s="44"/>
      <c r="D522" s="321"/>
      <c r="E522" s="43"/>
      <c r="F522" s="138"/>
      <c r="G522" s="521"/>
      <c r="H522" s="449"/>
    </row>
    <row r="523" spans="2:8" ht="15.75">
      <c r="B523" s="74" t="s">
        <v>871</v>
      </c>
      <c r="C523" s="44" t="s">
        <v>872</v>
      </c>
      <c r="D523" s="321">
        <v>105560</v>
      </c>
      <c r="E523" s="76" t="s">
        <v>759</v>
      </c>
      <c r="F523" s="290"/>
      <c r="G523" s="523"/>
      <c r="H523" s="449">
        <f>ROUND($D523*F523,2)</f>
        <v>0</v>
      </c>
    </row>
    <row r="524" spans="2:8">
      <c r="B524" s="74"/>
      <c r="C524" s="44"/>
      <c r="D524" s="321"/>
      <c r="E524" s="43"/>
      <c r="F524" s="138"/>
      <c r="G524" s="521"/>
      <c r="H524" s="449"/>
    </row>
    <row r="525" spans="2:8" ht="180" customHeight="1">
      <c r="B525" s="74" t="s">
        <v>873</v>
      </c>
      <c r="C525" s="44" t="s">
        <v>874</v>
      </c>
      <c r="D525" s="321"/>
      <c r="E525" s="43"/>
      <c r="F525" s="138"/>
      <c r="G525" s="521"/>
      <c r="H525" s="449"/>
    </row>
    <row r="526" spans="2:8">
      <c r="B526" s="74"/>
      <c r="C526" s="44"/>
      <c r="D526" s="321"/>
      <c r="E526" s="43"/>
      <c r="F526" s="138"/>
      <c r="G526" s="521"/>
      <c r="H526" s="449"/>
    </row>
    <row r="527" spans="2:8">
      <c r="B527" s="74" t="s">
        <v>875</v>
      </c>
      <c r="C527" s="44" t="s">
        <v>876</v>
      </c>
      <c r="D527" s="321">
        <v>1509</v>
      </c>
      <c r="E527" s="43" t="s">
        <v>687</v>
      </c>
      <c r="F527" s="290"/>
      <c r="G527" s="523"/>
      <c r="H527" s="449">
        <f>ROUND($D527*F527,2)</f>
        <v>0</v>
      </c>
    </row>
    <row r="528" spans="2:8">
      <c r="B528" s="74"/>
      <c r="C528" s="44"/>
      <c r="D528" s="321"/>
      <c r="E528" s="43"/>
      <c r="F528" s="138"/>
      <c r="G528" s="521"/>
      <c r="H528" s="449"/>
    </row>
    <row r="529" spans="2:8">
      <c r="B529" s="74" t="s">
        <v>877</v>
      </c>
      <c r="C529" s="44" t="s">
        <v>771</v>
      </c>
      <c r="D529" s="321"/>
      <c r="E529" s="43"/>
      <c r="F529" s="138"/>
      <c r="G529" s="521"/>
      <c r="H529" s="449"/>
    </row>
    <row r="530" spans="2:8" ht="30">
      <c r="B530" s="74"/>
      <c r="C530" s="44" t="s">
        <v>772</v>
      </c>
      <c r="D530" s="321"/>
      <c r="E530" s="43"/>
      <c r="F530" s="138"/>
      <c r="G530" s="521"/>
      <c r="H530" s="449"/>
    </row>
    <row r="531" spans="2:8">
      <c r="B531" s="74"/>
      <c r="C531" s="44"/>
      <c r="D531" s="321"/>
      <c r="E531" s="43"/>
      <c r="F531" s="138"/>
      <c r="G531" s="521"/>
      <c r="H531" s="449"/>
    </row>
    <row r="532" spans="2:8" ht="30">
      <c r="B532" s="74" t="s">
        <v>878</v>
      </c>
      <c r="C532" s="44" t="s">
        <v>774</v>
      </c>
      <c r="D532" s="321">
        <v>1509</v>
      </c>
      <c r="E532" s="43" t="s">
        <v>687</v>
      </c>
      <c r="F532" s="290"/>
      <c r="G532" s="523"/>
      <c r="H532" s="449">
        <f>ROUND($D532*F532,2)</f>
        <v>0</v>
      </c>
    </row>
    <row r="533" spans="2:8">
      <c r="B533" s="74"/>
      <c r="C533" s="44"/>
      <c r="D533" s="321"/>
      <c r="E533" s="43"/>
      <c r="F533" s="138"/>
      <c r="G533" s="521"/>
      <c r="H533" s="449"/>
    </row>
    <row r="534" spans="2:8">
      <c r="B534" s="351"/>
      <c r="C534" s="347" t="s">
        <v>879</v>
      </c>
      <c r="D534" s="348"/>
      <c r="E534" s="346"/>
      <c r="F534" s="352"/>
      <c r="G534" s="525"/>
      <c r="H534" s="451">
        <f>SUM(H510:H533)</f>
        <v>0</v>
      </c>
    </row>
    <row r="535" spans="2:8">
      <c r="B535" s="74"/>
      <c r="C535" s="44"/>
      <c r="D535" s="321"/>
      <c r="E535" s="43"/>
      <c r="F535" s="138"/>
      <c r="G535" s="521"/>
      <c r="H535" s="449"/>
    </row>
    <row r="536" spans="2:8">
      <c r="B536" s="72" t="s">
        <v>880</v>
      </c>
      <c r="C536" s="41" t="s">
        <v>786</v>
      </c>
      <c r="D536" s="321"/>
      <c r="E536" s="43"/>
      <c r="F536" s="138"/>
      <c r="G536" s="521"/>
      <c r="H536" s="449"/>
    </row>
    <row r="537" spans="2:8">
      <c r="B537" s="74"/>
      <c r="C537" s="44"/>
      <c r="D537" s="321"/>
      <c r="E537" s="43"/>
      <c r="F537" s="138"/>
      <c r="G537" s="521"/>
      <c r="H537" s="449"/>
    </row>
    <row r="538" spans="2:8" ht="30">
      <c r="B538" s="74" t="s">
        <v>881</v>
      </c>
      <c r="C538" s="44" t="s">
        <v>882</v>
      </c>
      <c r="D538" s="321">
        <v>573</v>
      </c>
      <c r="E538" s="43" t="s">
        <v>74</v>
      </c>
      <c r="F538" s="290"/>
      <c r="G538" s="523"/>
      <c r="H538" s="449">
        <f>ROUND($D538*F538,2)</f>
        <v>0</v>
      </c>
    </row>
    <row r="539" spans="2:8">
      <c r="B539" s="74"/>
      <c r="C539" s="44"/>
      <c r="D539" s="321"/>
      <c r="E539" s="43"/>
      <c r="F539" s="138"/>
      <c r="G539" s="521"/>
      <c r="H539" s="449"/>
    </row>
    <row r="540" spans="2:8">
      <c r="B540" s="351"/>
      <c r="C540" s="347" t="s">
        <v>805</v>
      </c>
      <c r="D540" s="348"/>
      <c r="E540" s="346"/>
      <c r="F540" s="352"/>
      <c r="G540" s="525"/>
      <c r="H540" s="451">
        <f>SUM(H538:H539)</f>
        <v>0</v>
      </c>
    </row>
    <row r="541" spans="2:8">
      <c r="B541" s="74"/>
      <c r="C541" s="44"/>
      <c r="D541" s="321"/>
      <c r="E541" s="43"/>
      <c r="F541" s="138"/>
      <c r="G541" s="521"/>
      <c r="H541" s="449"/>
    </row>
    <row r="542" spans="2:8">
      <c r="B542" s="72" t="s">
        <v>883</v>
      </c>
      <c r="C542" s="41" t="s">
        <v>838</v>
      </c>
      <c r="D542" s="321"/>
      <c r="E542" s="43"/>
      <c r="F542" s="138"/>
      <c r="G542" s="521"/>
      <c r="H542" s="449"/>
    </row>
    <row r="543" spans="2:8">
      <c r="B543" s="74"/>
      <c r="C543" s="44"/>
      <c r="D543" s="321"/>
      <c r="E543" s="43"/>
      <c r="F543" s="138"/>
      <c r="G543" s="521"/>
      <c r="H543" s="449"/>
    </row>
    <row r="544" spans="2:8" ht="30">
      <c r="B544" s="74" t="s">
        <v>884</v>
      </c>
      <c r="C544" s="44" t="s">
        <v>885</v>
      </c>
      <c r="D544" s="321"/>
      <c r="E544" s="43"/>
      <c r="F544" s="138"/>
      <c r="G544" s="521"/>
      <c r="H544" s="449"/>
    </row>
    <row r="545" spans="2:8">
      <c r="B545" s="74"/>
      <c r="C545" s="44"/>
      <c r="D545" s="321"/>
      <c r="E545" s="43"/>
      <c r="F545" s="138"/>
      <c r="G545" s="521"/>
      <c r="H545" s="449"/>
    </row>
    <row r="546" spans="2:8">
      <c r="B546" s="74" t="s">
        <v>886</v>
      </c>
      <c r="C546" s="44" t="s">
        <v>887</v>
      </c>
      <c r="D546" s="321">
        <v>534</v>
      </c>
      <c r="E546" s="43" t="s">
        <v>687</v>
      </c>
      <c r="F546" s="290"/>
      <c r="G546" s="523"/>
      <c r="H546" s="449">
        <f>ROUND($D546*F546,2)</f>
        <v>0</v>
      </c>
    </row>
    <row r="547" spans="2:8">
      <c r="B547" s="74"/>
      <c r="C547" s="44"/>
      <c r="D547" s="321"/>
      <c r="E547" s="43"/>
      <c r="F547" s="138"/>
      <c r="G547" s="521"/>
      <c r="H547" s="449"/>
    </row>
    <row r="548" spans="2:8">
      <c r="B548" s="351"/>
      <c r="C548" s="347" t="s">
        <v>843</v>
      </c>
      <c r="D548" s="348"/>
      <c r="E548" s="346"/>
      <c r="F548" s="352"/>
      <c r="G548" s="525"/>
      <c r="H548" s="451">
        <f>SUM(H544:H547)</f>
        <v>0</v>
      </c>
    </row>
    <row r="549" spans="2:8">
      <c r="B549" s="74"/>
      <c r="C549" s="44"/>
      <c r="D549" s="321"/>
      <c r="E549" s="43"/>
      <c r="F549" s="138"/>
      <c r="G549" s="521"/>
      <c r="H549" s="449"/>
    </row>
    <row r="550" spans="2:8">
      <c r="B550" s="72" t="s">
        <v>888</v>
      </c>
      <c r="C550" s="41" t="s">
        <v>889</v>
      </c>
      <c r="D550" s="321"/>
      <c r="E550" s="43"/>
      <c r="F550" s="138"/>
      <c r="G550" s="521"/>
      <c r="H550" s="449"/>
    </row>
    <row r="551" spans="2:8">
      <c r="B551" s="74"/>
      <c r="C551" s="44"/>
      <c r="D551" s="321"/>
      <c r="E551" s="43"/>
      <c r="F551" s="138"/>
      <c r="G551" s="521"/>
      <c r="H551" s="449"/>
    </row>
    <row r="552" spans="2:8" ht="30">
      <c r="B552" s="74" t="s">
        <v>890</v>
      </c>
      <c r="C552" s="44" t="s">
        <v>891</v>
      </c>
      <c r="D552" s="321">
        <v>241</v>
      </c>
      <c r="E552" s="43" t="s">
        <v>74</v>
      </c>
      <c r="F552" s="290"/>
      <c r="G552" s="523"/>
      <c r="H552" s="449">
        <f>ROUND($D552*F552,2)</f>
        <v>0</v>
      </c>
    </row>
    <row r="553" spans="2:8">
      <c r="B553" s="74"/>
      <c r="C553" s="44"/>
      <c r="D553" s="321"/>
      <c r="E553" s="43"/>
      <c r="F553" s="138"/>
      <c r="G553" s="521"/>
      <c r="H553" s="449"/>
    </row>
    <row r="554" spans="2:8">
      <c r="B554" s="351"/>
      <c r="C554" s="347" t="s">
        <v>892</v>
      </c>
      <c r="D554" s="348"/>
      <c r="E554" s="346"/>
      <c r="F554" s="352"/>
      <c r="G554" s="525"/>
      <c r="H554" s="451">
        <f>SUM(H552:H553)</f>
        <v>0</v>
      </c>
    </row>
    <row r="555" spans="2:8">
      <c r="B555" s="74"/>
      <c r="C555" s="44"/>
      <c r="D555" s="321"/>
      <c r="E555" s="43"/>
      <c r="F555" s="138"/>
      <c r="G555" s="521"/>
      <c r="H555" s="449"/>
    </row>
    <row r="556" spans="2:8">
      <c r="B556" s="346"/>
      <c r="C556" s="347" t="s">
        <v>893</v>
      </c>
      <c r="D556" s="348"/>
      <c r="E556" s="349"/>
      <c r="F556" s="350"/>
      <c r="G556" s="522"/>
      <c r="H556" s="451">
        <f>H554+H548+H540+H534+H507+H499</f>
        <v>0</v>
      </c>
    </row>
    <row r="557" spans="2:8">
      <c r="B557" s="43"/>
      <c r="C557" s="41"/>
      <c r="D557" s="321"/>
      <c r="E557" s="42"/>
      <c r="F557" s="137"/>
      <c r="G557" s="519"/>
      <c r="H557" s="452"/>
    </row>
    <row r="558" spans="2:8">
      <c r="B558" s="42">
        <v>2.1</v>
      </c>
      <c r="C558" s="41" t="s">
        <v>894</v>
      </c>
      <c r="D558" s="321"/>
      <c r="E558" s="42"/>
      <c r="F558" s="137"/>
      <c r="G558" s="519"/>
      <c r="H558" s="452"/>
    </row>
    <row r="559" spans="2:8">
      <c r="B559" s="72"/>
      <c r="C559" s="41"/>
      <c r="D559" s="321"/>
      <c r="E559" s="42"/>
      <c r="F559" s="137"/>
      <c r="G559" s="519"/>
      <c r="H559" s="452"/>
    </row>
    <row r="560" spans="2:8">
      <c r="B560" s="72" t="s">
        <v>895</v>
      </c>
      <c r="C560" s="41" t="s">
        <v>689</v>
      </c>
      <c r="D560" s="321"/>
      <c r="E560" s="42"/>
      <c r="F560" s="137"/>
      <c r="G560" s="519"/>
      <c r="H560" s="452"/>
    </row>
    <row r="561" spans="2:8">
      <c r="B561" s="72"/>
      <c r="C561" s="41"/>
      <c r="D561" s="321"/>
      <c r="E561" s="42"/>
      <c r="F561" s="137"/>
      <c r="G561" s="519"/>
      <c r="H561" s="452"/>
    </row>
    <row r="562" spans="2:8" ht="60">
      <c r="B562" s="74" t="s">
        <v>896</v>
      </c>
      <c r="C562" s="44" t="s">
        <v>847</v>
      </c>
      <c r="D562" s="321"/>
      <c r="E562" s="42"/>
      <c r="F562" s="137"/>
      <c r="G562" s="519"/>
      <c r="H562" s="452"/>
    </row>
    <row r="563" spans="2:8">
      <c r="B563" s="72"/>
      <c r="C563" s="41"/>
      <c r="D563" s="321"/>
      <c r="E563" s="42"/>
      <c r="F563" s="137"/>
      <c r="G563" s="519"/>
      <c r="H563" s="452"/>
    </row>
    <row r="564" spans="2:8">
      <c r="B564" s="74" t="s">
        <v>897</v>
      </c>
      <c r="C564" s="44" t="s">
        <v>693</v>
      </c>
      <c r="D564" s="321">
        <v>164</v>
      </c>
      <c r="E564" s="43" t="s">
        <v>687</v>
      </c>
      <c r="F564" s="290"/>
      <c r="G564" s="524"/>
      <c r="H564" s="449">
        <f>ROUND($D564*F564,2)</f>
        <v>0</v>
      </c>
    </row>
    <row r="565" spans="2:8">
      <c r="B565" s="72"/>
      <c r="C565" s="41"/>
      <c r="D565" s="321"/>
      <c r="E565" s="42"/>
      <c r="F565" s="137"/>
      <c r="G565" s="519"/>
      <c r="H565" s="452"/>
    </row>
    <row r="566" spans="2:8" ht="36" customHeight="1">
      <c r="B566" s="74" t="s">
        <v>898</v>
      </c>
      <c r="C566" s="44" t="s">
        <v>850</v>
      </c>
      <c r="D566" s="321">
        <v>20</v>
      </c>
      <c r="E566" s="43" t="s">
        <v>687</v>
      </c>
      <c r="F566" s="290"/>
      <c r="G566" s="524"/>
      <c r="H566" s="449">
        <f>ROUND($D566*F566,2)</f>
        <v>0</v>
      </c>
    </row>
    <row r="567" spans="2:8">
      <c r="B567" s="72"/>
      <c r="C567" s="41"/>
      <c r="D567" s="321"/>
      <c r="E567" s="42"/>
      <c r="F567" s="137"/>
      <c r="G567" s="519"/>
      <c r="H567" s="452"/>
    </row>
    <row r="568" spans="2:8" ht="30">
      <c r="B568" s="74" t="s">
        <v>899</v>
      </c>
      <c r="C568" s="44" t="s">
        <v>852</v>
      </c>
      <c r="D568" s="323"/>
      <c r="E568" s="42"/>
      <c r="F568" s="142"/>
      <c r="G568" s="519"/>
      <c r="H568" s="453"/>
    </row>
    <row r="569" spans="2:8">
      <c r="B569" s="72"/>
      <c r="C569" s="41"/>
      <c r="D569" s="323"/>
      <c r="E569" s="142"/>
      <c r="F569" s="142"/>
      <c r="G569" s="519"/>
      <c r="H569" s="452"/>
    </row>
    <row r="570" spans="2:8">
      <c r="B570" s="74" t="s">
        <v>900</v>
      </c>
      <c r="C570" s="44" t="s">
        <v>693</v>
      </c>
      <c r="D570" s="321">
        <v>38</v>
      </c>
      <c r="E570" s="43" t="s">
        <v>687</v>
      </c>
      <c r="F570" s="290"/>
      <c r="G570" s="524"/>
      <c r="H570" s="449">
        <f>ROUND($D570*F570,2)</f>
        <v>0</v>
      </c>
    </row>
    <row r="571" spans="2:8">
      <c r="B571" s="72"/>
      <c r="C571" s="41"/>
      <c r="D571" s="321"/>
      <c r="E571" s="42"/>
      <c r="F571" s="137"/>
      <c r="G571" s="519"/>
      <c r="H571" s="452"/>
    </row>
    <row r="572" spans="2:8" ht="45">
      <c r="B572" s="74" t="s">
        <v>901</v>
      </c>
      <c r="C572" s="44" t="s">
        <v>855</v>
      </c>
      <c r="D572" s="321">
        <v>38</v>
      </c>
      <c r="E572" s="43" t="s">
        <v>687</v>
      </c>
      <c r="F572" s="290"/>
      <c r="G572" s="524"/>
      <c r="H572" s="449">
        <f>ROUND($D572*F572,2)</f>
        <v>0</v>
      </c>
    </row>
    <row r="573" spans="2:8">
      <c r="B573" s="74"/>
      <c r="C573" s="44"/>
      <c r="D573" s="321"/>
      <c r="E573" s="43"/>
      <c r="F573" s="138"/>
      <c r="G573" s="521"/>
      <c r="H573" s="449"/>
    </row>
    <row r="574" spans="2:8" ht="45">
      <c r="B574" s="74" t="s">
        <v>902</v>
      </c>
      <c r="C574" s="44" t="s">
        <v>711</v>
      </c>
      <c r="D574" s="321">
        <v>130</v>
      </c>
      <c r="E574" s="140" t="s">
        <v>565</v>
      </c>
      <c r="F574" s="290"/>
      <c r="G574" s="523"/>
      <c r="H574" s="449">
        <f>ROUND($D574*F574,2)</f>
        <v>0</v>
      </c>
    </row>
    <row r="575" spans="2:8">
      <c r="B575" s="74"/>
      <c r="C575" s="44"/>
      <c r="D575" s="321"/>
      <c r="E575" s="43"/>
      <c r="F575" s="138"/>
      <c r="G575" s="521"/>
      <c r="H575" s="449"/>
    </row>
    <row r="576" spans="2:8">
      <c r="B576" s="351"/>
      <c r="C576" s="347" t="s">
        <v>716</v>
      </c>
      <c r="D576" s="348"/>
      <c r="E576" s="346"/>
      <c r="F576" s="352"/>
      <c r="G576" s="525"/>
      <c r="H576" s="451">
        <f>SUM(H561:H575)</f>
        <v>0</v>
      </c>
    </row>
    <row r="577" spans="2:8">
      <c r="B577" s="74"/>
      <c r="C577" s="44"/>
      <c r="D577" s="321"/>
      <c r="E577" s="43"/>
      <c r="F577" s="138"/>
      <c r="G577" s="521"/>
      <c r="H577" s="449"/>
    </row>
    <row r="578" spans="2:8">
      <c r="B578" s="72" t="s">
        <v>903</v>
      </c>
      <c r="C578" s="41" t="s">
        <v>717</v>
      </c>
      <c r="D578" s="321"/>
      <c r="E578" s="43"/>
      <c r="F578" s="138"/>
      <c r="G578" s="521"/>
      <c r="H578" s="449"/>
    </row>
    <row r="579" spans="2:8">
      <c r="B579" s="74"/>
      <c r="C579" s="44"/>
      <c r="D579" s="321"/>
      <c r="E579" s="43"/>
      <c r="F579" s="138"/>
      <c r="G579" s="521"/>
      <c r="H579" s="449"/>
    </row>
    <row r="580" spans="2:8" ht="30">
      <c r="B580" s="74" t="s">
        <v>904</v>
      </c>
      <c r="C580" s="44" t="s">
        <v>859</v>
      </c>
      <c r="D580" s="321"/>
      <c r="E580" s="43"/>
      <c r="F580" s="138"/>
      <c r="G580" s="521"/>
      <c r="H580" s="449"/>
    </row>
    <row r="581" spans="2:8">
      <c r="B581" s="74"/>
      <c r="C581" s="44"/>
      <c r="D581" s="321"/>
      <c r="E581" s="43"/>
      <c r="F581" s="138"/>
      <c r="G581" s="521"/>
      <c r="H581" s="449"/>
    </row>
    <row r="582" spans="2:8">
      <c r="B582" s="74" t="s">
        <v>905</v>
      </c>
      <c r="C582" s="44" t="s">
        <v>861</v>
      </c>
      <c r="D582" s="321">
        <v>16</v>
      </c>
      <c r="E582" s="43" t="s">
        <v>687</v>
      </c>
      <c r="F582" s="290"/>
      <c r="G582" s="523"/>
      <c r="H582" s="449">
        <f>ROUND($D582*F582,2)</f>
        <v>0</v>
      </c>
    </row>
    <row r="583" spans="2:8">
      <c r="B583" s="74"/>
      <c r="C583" s="44"/>
      <c r="D583" s="321"/>
      <c r="E583" s="43"/>
      <c r="F583" s="138"/>
      <c r="G583" s="521"/>
      <c r="H583" s="449"/>
    </row>
    <row r="584" spans="2:8" ht="30">
      <c r="B584" s="74" t="s">
        <v>906</v>
      </c>
      <c r="C584" s="44" t="s">
        <v>907</v>
      </c>
      <c r="D584" s="321">
        <v>10</v>
      </c>
      <c r="E584" s="140" t="s">
        <v>565</v>
      </c>
      <c r="F584" s="290"/>
      <c r="G584" s="523"/>
      <c r="H584" s="449">
        <f>ROUND($D584*F584,2)</f>
        <v>0</v>
      </c>
    </row>
    <row r="585" spans="2:8">
      <c r="B585" s="74"/>
      <c r="C585" s="44"/>
      <c r="D585" s="321"/>
      <c r="E585" s="43"/>
      <c r="F585" s="138"/>
      <c r="G585" s="521"/>
      <c r="H585" s="449"/>
    </row>
    <row r="586" spans="2:8">
      <c r="B586" s="351"/>
      <c r="C586" s="347" t="s">
        <v>737</v>
      </c>
      <c r="D586" s="348"/>
      <c r="E586" s="346"/>
      <c r="F586" s="352"/>
      <c r="G586" s="525"/>
      <c r="H586" s="451">
        <f>SUM(H580:H585)</f>
        <v>0</v>
      </c>
    </row>
    <row r="587" spans="2:8">
      <c r="B587" s="74"/>
      <c r="C587" s="44"/>
      <c r="D587" s="321"/>
      <c r="E587" s="43"/>
      <c r="F587" s="138"/>
      <c r="G587" s="521"/>
      <c r="H587" s="449"/>
    </row>
    <row r="588" spans="2:8">
      <c r="B588" s="72" t="s">
        <v>908</v>
      </c>
      <c r="C588" s="41" t="s">
        <v>738</v>
      </c>
      <c r="D588" s="321"/>
      <c r="E588" s="43"/>
      <c r="F588" s="138"/>
      <c r="G588" s="521"/>
      <c r="H588" s="449"/>
    </row>
    <row r="589" spans="2:8">
      <c r="B589" s="74"/>
      <c r="C589" s="44"/>
      <c r="D589" s="321"/>
      <c r="E589" s="43"/>
      <c r="F589" s="138"/>
      <c r="G589" s="521"/>
      <c r="H589" s="449"/>
    </row>
    <row r="590" spans="2:8">
      <c r="B590" s="74" t="s">
        <v>909</v>
      </c>
      <c r="C590" s="44" t="s">
        <v>864</v>
      </c>
      <c r="D590" s="321"/>
      <c r="E590" s="43"/>
      <c r="F590" s="138"/>
      <c r="G590" s="521"/>
      <c r="H590" s="449"/>
    </row>
    <row r="591" spans="2:8">
      <c r="B591" s="74"/>
      <c r="C591" s="44"/>
      <c r="D591" s="321"/>
      <c r="E591" s="43"/>
      <c r="F591" s="138"/>
      <c r="G591" s="521"/>
      <c r="H591" s="449"/>
    </row>
    <row r="592" spans="2:8" ht="15.75">
      <c r="B592" s="74" t="s">
        <v>910</v>
      </c>
      <c r="C592" s="44" t="s">
        <v>742</v>
      </c>
      <c r="D592" s="321">
        <v>50</v>
      </c>
      <c r="E592" s="140" t="s">
        <v>565</v>
      </c>
      <c r="F592" s="290"/>
      <c r="G592" s="523"/>
      <c r="H592" s="449">
        <f>ROUND($D592*F592,2)</f>
        <v>0</v>
      </c>
    </row>
    <row r="593" spans="2:8">
      <c r="B593" s="74"/>
      <c r="C593" s="44"/>
      <c r="D593" s="321"/>
      <c r="E593" s="43"/>
      <c r="F593" s="138"/>
      <c r="G593" s="521"/>
      <c r="H593" s="449"/>
    </row>
    <row r="594" spans="2:8" ht="15.75">
      <c r="B594" s="74" t="s">
        <v>911</v>
      </c>
      <c r="C594" s="44" t="s">
        <v>746</v>
      </c>
      <c r="D594" s="321">
        <v>92</v>
      </c>
      <c r="E594" s="140" t="s">
        <v>565</v>
      </c>
      <c r="F594" s="290"/>
      <c r="G594" s="523"/>
      <c r="H594" s="449">
        <f>ROUND($D594*F594,2)</f>
        <v>0</v>
      </c>
    </row>
    <row r="595" spans="2:8">
      <c r="B595" s="74"/>
      <c r="C595" s="44"/>
      <c r="D595" s="321"/>
      <c r="E595" s="43"/>
      <c r="F595" s="138"/>
      <c r="G595" s="521"/>
      <c r="H595" s="449"/>
    </row>
    <row r="596" spans="2:8" ht="15.75">
      <c r="B596" s="74" t="s">
        <v>912</v>
      </c>
      <c r="C596" s="44" t="s">
        <v>750</v>
      </c>
      <c r="D596" s="321">
        <v>224</v>
      </c>
      <c r="E596" s="140" t="s">
        <v>565</v>
      </c>
      <c r="F596" s="290"/>
      <c r="G596" s="523"/>
      <c r="H596" s="449">
        <f>ROUND($D596*F596,2)</f>
        <v>0</v>
      </c>
    </row>
    <row r="597" spans="2:8">
      <c r="B597" s="74"/>
      <c r="C597" s="44"/>
      <c r="D597" s="321"/>
      <c r="E597" s="43"/>
      <c r="F597" s="138"/>
      <c r="G597" s="521"/>
      <c r="H597" s="449"/>
    </row>
    <row r="598" spans="2:8" ht="15.75">
      <c r="B598" s="74" t="s">
        <v>913</v>
      </c>
      <c r="C598" s="44" t="s">
        <v>752</v>
      </c>
      <c r="D598" s="321">
        <v>130</v>
      </c>
      <c r="E598" s="140" t="s">
        <v>565</v>
      </c>
      <c r="F598" s="290"/>
      <c r="G598" s="523"/>
      <c r="H598" s="449">
        <f>ROUND($D598*F598,2)</f>
        <v>0</v>
      </c>
    </row>
    <row r="599" spans="2:8">
      <c r="B599" s="74"/>
      <c r="C599" s="44"/>
      <c r="D599" s="321"/>
      <c r="E599" s="43"/>
      <c r="F599" s="138"/>
      <c r="G599" s="521"/>
      <c r="H599" s="449"/>
    </row>
    <row r="600" spans="2:8" ht="30">
      <c r="B600" s="74" t="s">
        <v>914</v>
      </c>
      <c r="C600" s="44" t="s">
        <v>870</v>
      </c>
      <c r="D600" s="321"/>
      <c r="E600" s="43"/>
      <c r="F600" s="138"/>
      <c r="G600" s="521"/>
      <c r="H600" s="449"/>
    </row>
    <row r="601" spans="2:8">
      <c r="B601" s="74"/>
      <c r="C601" s="44"/>
      <c r="D601" s="321"/>
      <c r="E601" s="43"/>
      <c r="F601" s="138"/>
      <c r="G601" s="521"/>
      <c r="H601" s="449"/>
    </row>
    <row r="602" spans="2:8" ht="15.75">
      <c r="B602" s="74" t="s">
        <v>915</v>
      </c>
      <c r="C602" s="44" t="s">
        <v>872</v>
      </c>
      <c r="D602" s="321">
        <v>4184</v>
      </c>
      <c r="E602" s="76" t="s">
        <v>759</v>
      </c>
      <c r="F602" s="290"/>
      <c r="G602" s="523"/>
      <c r="H602" s="449">
        <f>ROUND($D602*F602,2)</f>
        <v>0</v>
      </c>
    </row>
    <row r="603" spans="2:8">
      <c r="B603" s="74"/>
      <c r="C603" s="44"/>
      <c r="D603" s="321"/>
      <c r="E603" s="43"/>
      <c r="F603" s="138"/>
      <c r="G603" s="521"/>
      <c r="H603" s="449"/>
    </row>
    <row r="604" spans="2:8" ht="30">
      <c r="B604" s="74" t="s">
        <v>916</v>
      </c>
      <c r="C604" s="44" t="s">
        <v>917</v>
      </c>
      <c r="D604" s="321"/>
      <c r="E604" s="43"/>
      <c r="F604" s="138"/>
      <c r="G604" s="521"/>
      <c r="H604" s="449"/>
    </row>
    <row r="605" spans="2:8">
      <c r="B605" s="74"/>
      <c r="C605" s="44"/>
      <c r="D605" s="321"/>
      <c r="E605" s="43"/>
      <c r="F605" s="138"/>
      <c r="G605" s="521"/>
      <c r="H605" s="449"/>
    </row>
    <row r="606" spans="2:8" ht="15.75">
      <c r="B606" s="74" t="s">
        <v>918</v>
      </c>
      <c r="C606" s="44" t="s">
        <v>872</v>
      </c>
      <c r="D606" s="321">
        <v>3784</v>
      </c>
      <c r="E606" s="76" t="s">
        <v>759</v>
      </c>
      <c r="F606" s="290"/>
      <c r="G606" s="523"/>
      <c r="H606" s="449">
        <f>ROUND($D606*F606,2)</f>
        <v>0</v>
      </c>
    </row>
    <row r="607" spans="2:8">
      <c r="B607" s="74"/>
      <c r="C607" s="44"/>
      <c r="D607" s="321"/>
      <c r="E607" s="43"/>
      <c r="F607" s="138"/>
      <c r="G607" s="521"/>
      <c r="H607" s="449"/>
    </row>
    <row r="608" spans="2:8" ht="175.5" customHeight="1">
      <c r="B608" s="74" t="s">
        <v>919</v>
      </c>
      <c r="C608" s="44" t="s">
        <v>874</v>
      </c>
      <c r="D608" s="321"/>
      <c r="E608" s="43"/>
      <c r="F608" s="138"/>
      <c r="G608" s="521"/>
      <c r="H608" s="449"/>
    </row>
    <row r="609" spans="2:8">
      <c r="B609" s="74"/>
      <c r="C609" s="44"/>
      <c r="D609" s="321"/>
      <c r="E609" s="43"/>
      <c r="F609" s="138"/>
      <c r="G609" s="521"/>
      <c r="H609" s="449"/>
    </row>
    <row r="610" spans="2:8">
      <c r="B610" s="74" t="s">
        <v>920</v>
      </c>
      <c r="C610" s="44" t="s">
        <v>876</v>
      </c>
      <c r="D610" s="321">
        <v>72</v>
      </c>
      <c r="E610" s="43" t="s">
        <v>687</v>
      </c>
      <c r="F610" s="290"/>
      <c r="G610" s="523"/>
      <c r="H610" s="449">
        <f>ROUND($D610*F610,2)</f>
        <v>0</v>
      </c>
    </row>
    <row r="611" spans="2:8">
      <c r="B611" s="74"/>
      <c r="C611" s="44"/>
      <c r="D611" s="321"/>
      <c r="E611" s="43"/>
      <c r="F611" s="138"/>
      <c r="G611" s="521"/>
      <c r="H611" s="449"/>
    </row>
    <row r="612" spans="2:8">
      <c r="B612" s="74" t="s">
        <v>921</v>
      </c>
      <c r="C612" s="44" t="s">
        <v>922</v>
      </c>
      <c r="D612" s="321">
        <v>50</v>
      </c>
      <c r="E612" s="43" t="s">
        <v>687</v>
      </c>
      <c r="F612" s="290"/>
      <c r="G612" s="523"/>
      <c r="H612" s="449">
        <f>ROUND($D612*F612,2)</f>
        <v>0</v>
      </c>
    </row>
    <row r="613" spans="2:8">
      <c r="B613" s="74"/>
      <c r="C613" s="44"/>
      <c r="D613" s="321"/>
      <c r="E613" s="43"/>
      <c r="F613" s="138"/>
      <c r="G613" s="521"/>
      <c r="H613" s="449"/>
    </row>
    <row r="614" spans="2:8">
      <c r="B614" s="74" t="s">
        <v>923</v>
      </c>
      <c r="C614" s="44" t="s">
        <v>771</v>
      </c>
      <c r="D614" s="321"/>
      <c r="E614" s="43"/>
      <c r="F614" s="138"/>
      <c r="G614" s="521"/>
      <c r="H614" s="449"/>
    </row>
    <row r="615" spans="2:8" ht="30">
      <c r="B615" s="74"/>
      <c r="C615" s="44" t="s">
        <v>772</v>
      </c>
      <c r="D615" s="321"/>
      <c r="E615" s="43"/>
      <c r="F615" s="138"/>
      <c r="G615" s="521"/>
      <c r="H615" s="449"/>
    </row>
    <row r="616" spans="2:8">
      <c r="B616" s="74"/>
      <c r="C616" s="44"/>
      <c r="D616" s="321"/>
      <c r="E616" s="43"/>
      <c r="F616" s="138"/>
      <c r="G616" s="521"/>
      <c r="H616" s="449"/>
    </row>
    <row r="617" spans="2:8" ht="30">
      <c r="B617" s="74" t="s">
        <v>924</v>
      </c>
      <c r="C617" s="44" t="s">
        <v>774</v>
      </c>
      <c r="D617" s="321">
        <v>122</v>
      </c>
      <c r="E617" s="43" t="s">
        <v>687</v>
      </c>
      <c r="F617" s="290"/>
      <c r="G617" s="523"/>
      <c r="H617" s="449">
        <f>ROUND($D617*F617,2)</f>
        <v>0</v>
      </c>
    </row>
    <row r="618" spans="2:8">
      <c r="B618" s="74"/>
      <c r="C618" s="44"/>
      <c r="D618" s="321"/>
      <c r="E618" s="43"/>
      <c r="F618" s="138"/>
      <c r="G618" s="521"/>
      <c r="H618" s="449"/>
    </row>
    <row r="619" spans="2:8">
      <c r="B619" s="351"/>
      <c r="C619" s="347" t="s">
        <v>879</v>
      </c>
      <c r="D619" s="348"/>
      <c r="E619" s="346"/>
      <c r="F619" s="352"/>
      <c r="G619" s="525"/>
      <c r="H619" s="451">
        <f>SUM(H589:H618)</f>
        <v>0</v>
      </c>
    </row>
    <row r="620" spans="2:8">
      <c r="B620" s="74"/>
      <c r="C620" s="44"/>
      <c r="D620" s="321"/>
      <c r="E620" s="43"/>
      <c r="F620" s="138"/>
      <c r="G620" s="521"/>
      <c r="H620" s="449"/>
    </row>
    <row r="621" spans="2:8">
      <c r="B621" s="72" t="s">
        <v>925</v>
      </c>
      <c r="C621" s="41" t="s">
        <v>786</v>
      </c>
      <c r="D621" s="321"/>
      <c r="E621" s="43"/>
      <c r="F621" s="138"/>
      <c r="G621" s="521"/>
      <c r="H621" s="449"/>
    </row>
    <row r="622" spans="2:8">
      <c r="B622" s="74"/>
      <c r="C622" s="44"/>
      <c r="D622" s="321"/>
      <c r="E622" s="43"/>
      <c r="F622" s="138"/>
      <c r="G622" s="521"/>
      <c r="H622" s="449"/>
    </row>
    <row r="623" spans="2:8" ht="44.25" customHeight="1">
      <c r="B623" s="74" t="s">
        <v>926</v>
      </c>
      <c r="C623" s="44" t="s">
        <v>798</v>
      </c>
      <c r="D623" s="321"/>
      <c r="E623" s="43"/>
      <c r="F623" s="138"/>
      <c r="G623" s="521"/>
      <c r="H623" s="449"/>
    </row>
    <row r="624" spans="2:8">
      <c r="B624" s="74"/>
      <c r="C624" s="44"/>
      <c r="D624" s="321"/>
      <c r="E624" s="43"/>
      <c r="F624" s="138"/>
      <c r="G624" s="521"/>
      <c r="H624" s="449"/>
    </row>
    <row r="625" spans="2:8" ht="15.75">
      <c r="B625" s="74" t="s">
        <v>927</v>
      </c>
      <c r="C625" s="44" t="s">
        <v>928</v>
      </c>
      <c r="D625" s="321">
        <v>3008</v>
      </c>
      <c r="E625" s="76" t="s">
        <v>759</v>
      </c>
      <c r="F625" s="290"/>
      <c r="G625" s="523"/>
      <c r="H625" s="449">
        <f>ROUND($D625*F625,2)</f>
        <v>0</v>
      </c>
    </row>
    <row r="626" spans="2:8">
      <c r="B626" s="74"/>
      <c r="C626" s="44"/>
      <c r="D626" s="321"/>
      <c r="E626" s="43"/>
      <c r="F626" s="138"/>
      <c r="G626" s="521"/>
      <c r="H626" s="449"/>
    </row>
    <row r="627" spans="2:8">
      <c r="B627" s="351"/>
      <c r="C627" s="347" t="s">
        <v>805</v>
      </c>
      <c r="D627" s="348"/>
      <c r="E627" s="346"/>
      <c r="F627" s="352"/>
      <c r="G627" s="525"/>
      <c r="H627" s="451">
        <f>SUM(H623:H626)</f>
        <v>0</v>
      </c>
    </row>
    <row r="628" spans="2:8">
      <c r="B628" s="74"/>
      <c r="C628" s="44"/>
      <c r="D628" s="321"/>
      <c r="E628" s="43"/>
      <c r="F628" s="138"/>
      <c r="G628" s="521"/>
      <c r="H628" s="449"/>
    </row>
    <row r="629" spans="2:8">
      <c r="B629" s="72" t="s">
        <v>929</v>
      </c>
      <c r="C629" s="41" t="s">
        <v>806</v>
      </c>
      <c r="D629" s="321"/>
      <c r="E629" s="43"/>
      <c r="F629" s="138"/>
      <c r="G629" s="521"/>
      <c r="H629" s="449"/>
    </row>
    <row r="630" spans="2:8">
      <c r="B630" s="74"/>
      <c r="C630" s="44"/>
      <c r="D630" s="321"/>
      <c r="E630" s="43"/>
      <c r="F630" s="138"/>
      <c r="G630" s="521"/>
      <c r="H630" s="449"/>
    </row>
    <row r="631" spans="2:8" ht="108" customHeight="1">
      <c r="B631" s="74" t="s">
        <v>930</v>
      </c>
      <c r="C631" s="44" t="s">
        <v>810</v>
      </c>
      <c r="D631" s="321"/>
      <c r="E631" s="43"/>
      <c r="F631" s="138"/>
      <c r="G631" s="521"/>
      <c r="H631" s="449"/>
    </row>
    <row r="632" spans="2:8" ht="123.75" customHeight="1">
      <c r="B632" s="74"/>
      <c r="C632" s="44" t="s">
        <v>811</v>
      </c>
      <c r="D632" s="321"/>
      <c r="E632" s="43"/>
      <c r="F632" s="138"/>
      <c r="G632" s="521"/>
      <c r="H632" s="449"/>
    </row>
    <row r="633" spans="2:8" ht="96" customHeight="1">
      <c r="B633" s="74"/>
      <c r="C633" s="44" t="s">
        <v>812</v>
      </c>
      <c r="D633" s="321"/>
      <c r="E633" s="43"/>
      <c r="F633" s="138"/>
      <c r="G633" s="521"/>
      <c r="H633" s="449"/>
    </row>
    <row r="634" spans="2:8" ht="69" customHeight="1">
      <c r="B634" s="74"/>
      <c r="C634" s="44" t="s">
        <v>813</v>
      </c>
      <c r="D634" s="321"/>
      <c r="E634" s="43"/>
      <c r="F634" s="138"/>
      <c r="G634" s="521"/>
      <c r="H634" s="449"/>
    </row>
    <row r="635" spans="2:8">
      <c r="B635" s="74"/>
      <c r="C635" s="44"/>
      <c r="D635" s="321"/>
      <c r="E635" s="43"/>
      <c r="F635" s="138"/>
      <c r="G635" s="521"/>
      <c r="H635" s="449"/>
    </row>
    <row r="636" spans="2:8" ht="15.75">
      <c r="B636" s="74" t="s">
        <v>931</v>
      </c>
      <c r="C636" s="44" t="s">
        <v>815</v>
      </c>
      <c r="D636" s="321">
        <v>154</v>
      </c>
      <c r="E636" s="140" t="s">
        <v>565</v>
      </c>
      <c r="F636" s="290"/>
      <c r="G636" s="523"/>
      <c r="H636" s="449">
        <f>ROUND($D636*F636,2)</f>
        <v>0</v>
      </c>
    </row>
    <row r="637" spans="2:8">
      <c r="B637" s="74"/>
      <c r="C637" s="44"/>
      <c r="D637" s="321"/>
      <c r="E637" s="43"/>
      <c r="F637" s="138"/>
      <c r="G637" s="521"/>
      <c r="H637" s="449"/>
    </row>
    <row r="638" spans="2:8">
      <c r="B638" s="74" t="s">
        <v>932</v>
      </c>
      <c r="C638" s="44" t="s">
        <v>933</v>
      </c>
      <c r="D638" s="321"/>
      <c r="E638" s="43"/>
      <c r="F638" s="138"/>
      <c r="G638" s="521"/>
      <c r="H638" s="449"/>
    </row>
    <row r="639" spans="2:8">
      <c r="B639" s="74"/>
      <c r="C639" s="44"/>
      <c r="D639" s="321"/>
      <c r="E639" s="43"/>
      <c r="F639" s="138"/>
      <c r="G639" s="521"/>
      <c r="H639" s="449"/>
    </row>
    <row r="640" spans="2:8" ht="38.25" customHeight="1">
      <c r="B640" s="74" t="s">
        <v>934</v>
      </c>
      <c r="C640" s="44" t="s">
        <v>935</v>
      </c>
      <c r="D640" s="321">
        <v>8</v>
      </c>
      <c r="E640" s="43" t="s">
        <v>687</v>
      </c>
      <c r="F640" s="290"/>
      <c r="G640" s="523"/>
      <c r="H640" s="449">
        <f>ROUND($D640*F640,2)</f>
        <v>0</v>
      </c>
    </row>
    <row r="641" spans="2:8">
      <c r="B641" s="74"/>
      <c r="C641" s="44"/>
      <c r="D641" s="321"/>
      <c r="E641" s="43"/>
      <c r="F641" s="138"/>
      <c r="G641" s="521"/>
      <c r="H641" s="449"/>
    </row>
    <row r="642" spans="2:8">
      <c r="B642" s="351"/>
      <c r="C642" s="347" t="s">
        <v>818</v>
      </c>
      <c r="D642" s="348"/>
      <c r="E642" s="346"/>
      <c r="F642" s="352"/>
      <c r="G642" s="525"/>
      <c r="H642" s="451">
        <f>SUM(H631:H641)</f>
        <v>0</v>
      </c>
    </row>
    <row r="643" spans="2:8">
      <c r="B643" s="74"/>
      <c r="C643" s="44"/>
      <c r="D643" s="321"/>
      <c r="E643" s="43"/>
      <c r="F643" s="138"/>
      <c r="G643" s="521"/>
      <c r="H643" s="449"/>
    </row>
    <row r="644" spans="2:8">
      <c r="B644" s="72" t="s">
        <v>936</v>
      </c>
      <c r="C644" s="41" t="s">
        <v>838</v>
      </c>
      <c r="D644" s="321"/>
      <c r="E644" s="43"/>
      <c r="F644" s="138"/>
      <c r="G644" s="521"/>
      <c r="H644" s="449"/>
    </row>
    <row r="645" spans="2:8">
      <c r="B645" s="74"/>
      <c r="C645" s="44"/>
      <c r="D645" s="321"/>
      <c r="E645" s="43"/>
      <c r="F645" s="138"/>
      <c r="G645" s="521"/>
      <c r="H645" s="449"/>
    </row>
    <row r="646" spans="2:8" ht="30">
      <c r="B646" s="74" t="s">
        <v>937</v>
      </c>
      <c r="C646" s="44" t="s">
        <v>885</v>
      </c>
      <c r="D646" s="321"/>
      <c r="E646" s="43"/>
      <c r="F646" s="138"/>
      <c r="G646" s="521"/>
      <c r="H646" s="449"/>
    </row>
    <row r="647" spans="2:8">
      <c r="B647" s="74"/>
      <c r="C647" s="44"/>
      <c r="D647" s="321"/>
      <c r="E647" s="43"/>
      <c r="F647" s="138"/>
      <c r="G647" s="521"/>
      <c r="H647" s="449"/>
    </row>
    <row r="648" spans="2:8">
      <c r="B648" s="74" t="s">
        <v>938</v>
      </c>
      <c r="C648" s="44" t="s">
        <v>887</v>
      </c>
      <c r="D648" s="321">
        <v>78</v>
      </c>
      <c r="E648" s="43" t="s">
        <v>687</v>
      </c>
      <c r="F648" s="290"/>
      <c r="G648" s="523"/>
      <c r="H648" s="449">
        <f>ROUND($D648*F648,2)</f>
        <v>0</v>
      </c>
    </row>
    <row r="649" spans="2:8">
      <c r="B649" s="74"/>
      <c r="C649" s="44"/>
      <c r="D649" s="321"/>
      <c r="E649" s="43"/>
      <c r="F649" s="138"/>
      <c r="G649" s="521"/>
      <c r="H649" s="449"/>
    </row>
    <row r="650" spans="2:8" ht="30">
      <c r="B650" s="74" t="s">
        <v>939</v>
      </c>
      <c r="C650" s="44" t="s">
        <v>940</v>
      </c>
      <c r="D650" s="321"/>
      <c r="E650" s="43"/>
      <c r="F650" s="138"/>
      <c r="G650" s="521"/>
      <c r="H650" s="449"/>
    </row>
    <row r="651" spans="2:8">
      <c r="B651" s="74"/>
      <c r="C651" s="44"/>
      <c r="D651" s="321"/>
      <c r="E651" s="43"/>
      <c r="F651" s="138"/>
      <c r="G651" s="521"/>
      <c r="H651" s="449"/>
    </row>
    <row r="652" spans="2:8" ht="15.75">
      <c r="B652" s="74" t="s">
        <v>941</v>
      </c>
      <c r="C652" s="44" t="s">
        <v>942</v>
      </c>
      <c r="D652" s="321">
        <v>26</v>
      </c>
      <c r="E652" s="140" t="s">
        <v>565</v>
      </c>
      <c r="F652" s="290"/>
      <c r="G652" s="523"/>
      <c r="H652" s="449">
        <f>ROUND($D652*F652,2)</f>
        <v>0</v>
      </c>
    </row>
    <row r="653" spans="2:8">
      <c r="B653" s="74"/>
      <c r="C653" s="44"/>
      <c r="D653" s="321"/>
      <c r="E653" s="43"/>
      <c r="F653" s="138"/>
      <c r="G653" s="521"/>
      <c r="H653" s="449"/>
    </row>
    <row r="654" spans="2:8">
      <c r="B654" s="351"/>
      <c r="C654" s="347" t="s">
        <v>843</v>
      </c>
      <c r="D654" s="348"/>
      <c r="E654" s="346"/>
      <c r="F654" s="352"/>
      <c r="G654" s="525"/>
      <c r="H654" s="451">
        <f>SUM(H646:H653)</f>
        <v>0</v>
      </c>
    </row>
    <row r="655" spans="2:8">
      <c r="B655" s="74"/>
      <c r="C655" s="44"/>
      <c r="D655" s="321"/>
      <c r="E655" s="43"/>
      <c r="F655" s="138"/>
      <c r="G655" s="521"/>
      <c r="H655" s="449"/>
    </row>
    <row r="656" spans="2:8">
      <c r="B656" s="346"/>
      <c r="C656" s="347" t="s">
        <v>943</v>
      </c>
      <c r="D656" s="348"/>
      <c r="E656" s="349"/>
      <c r="F656" s="350"/>
      <c r="G656" s="522"/>
      <c r="H656" s="451">
        <f>H654+H642+H627+H619+H586+H576</f>
        <v>0</v>
      </c>
    </row>
    <row r="657" spans="2:8">
      <c r="B657" s="43"/>
      <c r="C657" s="41"/>
      <c r="D657" s="321"/>
      <c r="E657" s="42"/>
      <c r="F657" s="137"/>
      <c r="G657" s="519"/>
      <c r="H657" s="449"/>
    </row>
    <row r="658" spans="2:8">
      <c r="B658" s="346"/>
      <c r="C658" s="347" t="s">
        <v>944</v>
      </c>
      <c r="D658" s="348"/>
      <c r="E658" s="346"/>
      <c r="F658" s="352"/>
      <c r="G658" s="525"/>
      <c r="H658" s="451">
        <f>H299+H331+H353+H401+H423+H450+H471+H479+H556+H656</f>
        <v>0</v>
      </c>
    </row>
    <row r="659" spans="2:8">
      <c r="B659" s="1"/>
      <c r="C659" s="2"/>
      <c r="D659" s="3"/>
      <c r="E659" s="4"/>
      <c r="F659" s="127"/>
      <c r="G659" s="515"/>
      <c r="H659" s="454"/>
    </row>
    <row r="660" spans="2:8">
      <c r="B660" s="128">
        <v>3</v>
      </c>
      <c r="C660" s="129" t="s">
        <v>38</v>
      </c>
      <c r="D660" s="132"/>
      <c r="E660" s="131"/>
      <c r="F660" s="130"/>
      <c r="G660" s="516"/>
      <c r="H660" s="445"/>
    </row>
    <row r="661" spans="2:8">
      <c r="B661" s="353">
        <v>3.1</v>
      </c>
      <c r="C661" s="354" t="s">
        <v>238</v>
      </c>
      <c r="D661" s="355"/>
      <c r="E661" s="356"/>
      <c r="F661" s="357"/>
      <c r="G661" s="526"/>
      <c r="H661" s="455">
        <f>H750</f>
        <v>0</v>
      </c>
    </row>
    <row r="662" spans="2:8">
      <c r="B662" s="353">
        <v>3.2</v>
      </c>
      <c r="C662" s="354" t="s">
        <v>239</v>
      </c>
      <c r="D662" s="355"/>
      <c r="E662" s="356"/>
      <c r="F662" s="357"/>
      <c r="G662" s="526"/>
      <c r="H662" s="455">
        <f>H798</f>
        <v>0</v>
      </c>
    </row>
    <row r="663" spans="2:8">
      <c r="B663" s="353">
        <v>3.3</v>
      </c>
      <c r="C663" s="354" t="s">
        <v>240</v>
      </c>
      <c r="D663" s="355"/>
      <c r="E663" s="356"/>
      <c r="F663" s="357"/>
      <c r="G663" s="526"/>
      <c r="H663" s="455">
        <f>H871</f>
        <v>0</v>
      </c>
    </row>
    <row r="664" spans="2:8">
      <c r="B664" s="353">
        <v>3.4</v>
      </c>
      <c r="C664" s="354" t="s">
        <v>241</v>
      </c>
      <c r="D664" s="355"/>
      <c r="E664" s="356"/>
      <c r="F664" s="357"/>
      <c r="G664" s="526"/>
      <c r="H664" s="455">
        <f>H961</f>
        <v>0</v>
      </c>
    </row>
    <row r="665" spans="2:8">
      <c r="B665" s="353">
        <v>3.5</v>
      </c>
      <c r="C665" s="354" t="s">
        <v>242</v>
      </c>
      <c r="D665" s="355"/>
      <c r="E665" s="356"/>
      <c r="F665" s="357"/>
      <c r="G665" s="526"/>
      <c r="H665" s="455">
        <f>H1022</f>
        <v>0</v>
      </c>
    </row>
    <row r="666" spans="2:8">
      <c r="B666" s="353">
        <v>3.6</v>
      </c>
      <c r="C666" s="354" t="s">
        <v>243</v>
      </c>
      <c r="D666" s="355"/>
      <c r="E666" s="356"/>
      <c r="F666" s="357"/>
      <c r="G666" s="526"/>
      <c r="H666" s="455">
        <f>H1081</f>
        <v>0</v>
      </c>
    </row>
    <row r="667" spans="2:8">
      <c r="B667" s="353">
        <v>3.7</v>
      </c>
      <c r="C667" s="354" t="s">
        <v>244</v>
      </c>
      <c r="D667" s="355"/>
      <c r="E667" s="356"/>
      <c r="F667" s="357"/>
      <c r="G667" s="526"/>
      <c r="H667" s="455">
        <f>H1089</f>
        <v>0</v>
      </c>
    </row>
    <row r="668" spans="2:8">
      <c r="B668" s="353"/>
      <c r="C668" s="354" t="s">
        <v>245</v>
      </c>
      <c r="D668" s="358"/>
      <c r="E668" s="356"/>
      <c r="F668" s="357"/>
      <c r="G668" s="526"/>
      <c r="H668" s="456">
        <f>SUM(H661:H667)</f>
        <v>0</v>
      </c>
    </row>
    <row r="669" spans="2:8">
      <c r="B669" s="37"/>
      <c r="C669" s="38"/>
      <c r="D669" s="144"/>
      <c r="E669" s="143"/>
      <c r="F669" s="12"/>
      <c r="G669" s="504"/>
      <c r="H669" s="457"/>
    </row>
    <row r="670" spans="2:8">
      <c r="B670" s="13">
        <v>3.1</v>
      </c>
      <c r="C670" s="29" t="s">
        <v>246</v>
      </c>
      <c r="D670" s="50"/>
      <c r="E670" s="16"/>
      <c r="F670" s="23"/>
      <c r="G670" s="527"/>
      <c r="H670" s="457"/>
    </row>
    <row r="671" spans="2:8" ht="120">
      <c r="B671" s="77" t="s">
        <v>247</v>
      </c>
      <c r="C671" s="78" t="s">
        <v>2839</v>
      </c>
      <c r="D671" s="144"/>
      <c r="E671" s="39"/>
      <c r="F671" s="12"/>
      <c r="G671" s="504"/>
      <c r="H671" s="458"/>
    </row>
    <row r="672" spans="2:8" ht="30">
      <c r="B672" s="77"/>
      <c r="C672" s="78" t="s">
        <v>2840</v>
      </c>
      <c r="D672" s="144">
        <v>4</v>
      </c>
      <c r="E672" s="11" t="s">
        <v>63</v>
      </c>
      <c r="F672" s="293"/>
      <c r="G672" s="528"/>
      <c r="H672" s="459">
        <f>ROUND($D672*F672,2)</f>
        <v>0</v>
      </c>
    </row>
    <row r="673" spans="2:8" ht="75">
      <c r="B673" s="145" t="s">
        <v>248</v>
      </c>
      <c r="C673" s="146" t="s">
        <v>2841</v>
      </c>
      <c r="D673" s="50"/>
      <c r="E673" s="16"/>
      <c r="F673" s="16"/>
      <c r="G673" s="504"/>
      <c r="H673" s="459"/>
    </row>
    <row r="674" spans="2:8" ht="30">
      <c r="B674" s="145" t="s">
        <v>249</v>
      </c>
      <c r="C674" s="146" t="s">
        <v>2840</v>
      </c>
      <c r="D674" s="50">
        <v>162</v>
      </c>
      <c r="E674" s="16" t="s">
        <v>63</v>
      </c>
      <c r="F674" s="293"/>
      <c r="G674" s="528"/>
      <c r="H674" s="459">
        <f>ROUND($D674*F674,2)</f>
        <v>0</v>
      </c>
    </row>
    <row r="675" spans="2:8">
      <c r="B675" s="145"/>
      <c r="C675" s="146"/>
      <c r="D675" s="50"/>
      <c r="E675" s="16"/>
      <c r="F675" s="16"/>
      <c r="G675" s="504"/>
      <c r="H675" s="459"/>
    </row>
    <row r="676" spans="2:8" ht="60">
      <c r="B676" s="145" t="s">
        <v>248</v>
      </c>
      <c r="C676" s="146" t="s">
        <v>2842</v>
      </c>
      <c r="D676" s="50">
        <v>16</v>
      </c>
      <c r="E676" s="16" t="s">
        <v>63</v>
      </c>
      <c r="F676" s="293"/>
      <c r="G676" s="528"/>
      <c r="H676" s="459">
        <f>ROUND($D676*F676,2)</f>
        <v>0</v>
      </c>
    </row>
    <row r="677" spans="2:8" ht="30">
      <c r="B677" s="145" t="s">
        <v>249</v>
      </c>
      <c r="C677" s="146" t="s">
        <v>2843</v>
      </c>
      <c r="D677" s="50"/>
      <c r="E677" s="16"/>
      <c r="F677" s="16"/>
      <c r="G677" s="504"/>
      <c r="H677" s="459"/>
    </row>
    <row r="678" spans="2:8">
      <c r="B678" s="145"/>
      <c r="C678" s="146"/>
      <c r="D678" s="50"/>
      <c r="E678" s="16"/>
      <c r="F678" s="16"/>
      <c r="G678" s="504"/>
      <c r="H678" s="459"/>
    </row>
    <row r="679" spans="2:8" ht="45">
      <c r="B679" s="145" t="s">
        <v>250</v>
      </c>
      <c r="C679" s="146" t="s">
        <v>2844</v>
      </c>
      <c r="D679" s="50">
        <v>156</v>
      </c>
      <c r="E679" s="16" t="s">
        <v>63</v>
      </c>
      <c r="F679" s="293"/>
      <c r="G679" s="528"/>
      <c r="H679" s="459">
        <f>ROUND($D679*F679,2)</f>
        <v>0</v>
      </c>
    </row>
    <row r="680" spans="2:8">
      <c r="B680" s="145"/>
      <c r="C680" s="146"/>
      <c r="D680" s="50"/>
      <c r="E680" s="16"/>
      <c r="F680" s="16"/>
      <c r="G680" s="504"/>
      <c r="H680" s="459"/>
    </row>
    <row r="681" spans="2:8" ht="60" customHeight="1">
      <c r="B681" s="145" t="s">
        <v>251</v>
      </c>
      <c r="C681" s="146" t="s">
        <v>2845</v>
      </c>
      <c r="D681" s="50">
        <v>170</v>
      </c>
      <c r="E681" s="16" t="s">
        <v>63</v>
      </c>
      <c r="F681" s="293"/>
      <c r="G681" s="528"/>
      <c r="H681" s="459">
        <f>ROUND($D681*F681,2)</f>
        <v>0</v>
      </c>
    </row>
    <row r="682" spans="2:8">
      <c r="B682" s="145"/>
      <c r="C682" s="146"/>
      <c r="D682" s="50"/>
      <c r="E682" s="16"/>
      <c r="F682" s="16"/>
      <c r="G682" s="504"/>
      <c r="H682" s="459"/>
    </row>
    <row r="683" spans="2:8" ht="45">
      <c r="B683" s="145" t="s">
        <v>252</v>
      </c>
      <c r="C683" s="146" t="s">
        <v>2846</v>
      </c>
      <c r="D683" s="50">
        <v>101</v>
      </c>
      <c r="E683" s="16" t="s">
        <v>63</v>
      </c>
      <c r="F683" s="293"/>
      <c r="G683" s="528"/>
      <c r="H683" s="459">
        <f>ROUND($D683*F683,2)</f>
        <v>0</v>
      </c>
    </row>
    <row r="684" spans="2:8">
      <c r="B684" s="145"/>
      <c r="C684" s="146"/>
      <c r="D684" s="50"/>
      <c r="E684" s="16"/>
      <c r="F684" s="16"/>
      <c r="G684" s="504"/>
      <c r="H684" s="459"/>
    </row>
    <row r="685" spans="2:8" ht="30">
      <c r="B685" s="145" t="s">
        <v>253</v>
      </c>
      <c r="C685" s="146" t="s">
        <v>2847</v>
      </c>
      <c r="D685" s="50"/>
      <c r="E685" s="16"/>
      <c r="F685" s="16"/>
      <c r="G685" s="504"/>
      <c r="H685" s="459"/>
    </row>
    <row r="686" spans="2:8" ht="30">
      <c r="B686" s="145" t="s">
        <v>2848</v>
      </c>
      <c r="C686" s="146" t="s">
        <v>256</v>
      </c>
      <c r="D686" s="50">
        <v>101</v>
      </c>
      <c r="E686" s="16" t="s">
        <v>63</v>
      </c>
      <c r="F686" s="293"/>
      <c r="G686" s="528"/>
      <c r="H686" s="459">
        <f>ROUND($D686*F686,2)</f>
        <v>0</v>
      </c>
    </row>
    <row r="687" spans="2:8">
      <c r="B687" s="145"/>
      <c r="C687" s="146"/>
      <c r="D687" s="50"/>
      <c r="E687" s="16"/>
      <c r="F687" s="16"/>
      <c r="G687" s="504"/>
      <c r="H687" s="459"/>
    </row>
    <row r="688" spans="2:8">
      <c r="B688" s="145" t="s">
        <v>254</v>
      </c>
      <c r="C688" s="146" t="s">
        <v>258</v>
      </c>
      <c r="D688" s="50"/>
      <c r="E688" s="16"/>
      <c r="F688" s="16"/>
      <c r="G688" s="504"/>
      <c r="H688" s="459"/>
    </row>
    <row r="689" spans="2:8" ht="60">
      <c r="B689" s="145" t="s">
        <v>255</v>
      </c>
      <c r="C689" s="146" t="s">
        <v>2849</v>
      </c>
      <c r="D689" s="50">
        <v>162</v>
      </c>
      <c r="E689" s="16" t="s">
        <v>63</v>
      </c>
      <c r="F689" s="293"/>
      <c r="G689" s="528"/>
      <c r="H689" s="459">
        <f>ROUND($D689*F689,2)</f>
        <v>0</v>
      </c>
    </row>
    <row r="690" spans="2:8" ht="60">
      <c r="B690" s="145" t="s">
        <v>2850</v>
      </c>
      <c r="C690" s="146" t="s">
        <v>2851</v>
      </c>
      <c r="D690" s="50">
        <v>134</v>
      </c>
      <c r="E690" s="16" t="s">
        <v>63</v>
      </c>
      <c r="F690" s="293"/>
      <c r="G690" s="528"/>
      <c r="H690" s="459">
        <f>ROUND($D690*F690,2)</f>
        <v>0</v>
      </c>
    </row>
    <row r="691" spans="2:8">
      <c r="B691" s="145"/>
      <c r="C691" s="146"/>
      <c r="D691" s="50"/>
      <c r="E691" s="16"/>
      <c r="F691" s="16"/>
      <c r="G691" s="504"/>
      <c r="H691" s="459"/>
    </row>
    <row r="692" spans="2:8" ht="60">
      <c r="B692" s="145" t="s">
        <v>257</v>
      </c>
      <c r="C692" s="146" t="s">
        <v>2852</v>
      </c>
      <c r="D692" s="50">
        <v>172</v>
      </c>
      <c r="E692" s="16" t="s">
        <v>63</v>
      </c>
      <c r="F692" s="293"/>
      <c r="G692" s="528"/>
      <c r="H692" s="459">
        <f>ROUND($D692*F692,2)</f>
        <v>0</v>
      </c>
    </row>
    <row r="693" spans="2:8">
      <c r="B693" s="145"/>
      <c r="C693" s="146"/>
      <c r="D693" s="50"/>
      <c r="E693" s="16"/>
      <c r="F693" s="16"/>
      <c r="G693" s="504"/>
      <c r="H693" s="459"/>
    </row>
    <row r="694" spans="2:8" ht="90">
      <c r="B694" s="145" t="s">
        <v>259</v>
      </c>
      <c r="C694" s="146" t="s">
        <v>2853</v>
      </c>
      <c r="D694" s="50">
        <v>170</v>
      </c>
      <c r="E694" s="16" t="s">
        <v>63</v>
      </c>
      <c r="F694" s="293"/>
      <c r="G694" s="528"/>
      <c r="H694" s="459">
        <f>ROUND($D694*F694,2)</f>
        <v>0</v>
      </c>
    </row>
    <row r="695" spans="2:8">
      <c r="B695" s="145"/>
      <c r="C695" s="146"/>
      <c r="D695" s="50"/>
      <c r="E695" s="16"/>
      <c r="F695" s="16"/>
      <c r="G695" s="504"/>
      <c r="H695" s="459"/>
    </row>
    <row r="696" spans="2:8" ht="57.75" customHeight="1">
      <c r="B696" s="145" t="s">
        <v>260</v>
      </c>
      <c r="C696" s="146" t="s">
        <v>2854</v>
      </c>
      <c r="D696" s="50"/>
      <c r="E696" s="16"/>
      <c r="F696" s="16"/>
      <c r="G696" s="504"/>
      <c r="H696" s="459"/>
    </row>
    <row r="697" spans="2:8">
      <c r="B697" s="145" t="s">
        <v>2855</v>
      </c>
      <c r="C697" s="146" t="s">
        <v>262</v>
      </c>
      <c r="D697" s="50">
        <v>600</v>
      </c>
      <c r="E697" s="16" t="s">
        <v>63</v>
      </c>
      <c r="F697" s="293"/>
      <c r="G697" s="528"/>
      <c r="H697" s="459">
        <f>ROUND($D697*F697,2)</f>
        <v>0</v>
      </c>
    </row>
    <row r="698" spans="2:8">
      <c r="B698" s="145"/>
      <c r="C698" s="146"/>
      <c r="D698" s="50"/>
      <c r="E698" s="16"/>
      <c r="F698" s="16"/>
      <c r="G698" s="504"/>
      <c r="H698" s="459"/>
    </row>
    <row r="699" spans="2:8" ht="45">
      <c r="B699" s="145" t="s">
        <v>261</v>
      </c>
      <c r="C699" s="146" t="s">
        <v>2856</v>
      </c>
      <c r="D699" s="50">
        <v>600</v>
      </c>
      <c r="E699" s="16" t="s">
        <v>63</v>
      </c>
      <c r="F699" s="293"/>
      <c r="G699" s="528"/>
      <c r="H699" s="459">
        <f>ROUND($D699*F699,2)</f>
        <v>0</v>
      </c>
    </row>
    <row r="700" spans="2:8">
      <c r="B700" s="145"/>
      <c r="C700" s="146"/>
      <c r="D700" s="50"/>
      <c r="E700" s="16"/>
      <c r="F700" s="16"/>
      <c r="G700" s="504"/>
      <c r="H700" s="459"/>
    </row>
    <row r="701" spans="2:8" ht="60">
      <c r="B701" s="145" t="s">
        <v>263</v>
      </c>
      <c r="C701" s="146" t="s">
        <v>2857</v>
      </c>
      <c r="D701" s="50">
        <v>162</v>
      </c>
      <c r="E701" s="16" t="s">
        <v>63</v>
      </c>
      <c r="F701" s="293"/>
      <c r="G701" s="528"/>
      <c r="H701" s="459">
        <f>ROUND($D701*F701,2)</f>
        <v>0</v>
      </c>
    </row>
    <row r="702" spans="2:8">
      <c r="B702" s="145"/>
      <c r="C702" s="146"/>
      <c r="D702" s="50"/>
      <c r="E702" s="16"/>
      <c r="F702" s="16"/>
      <c r="G702" s="504"/>
      <c r="H702" s="459"/>
    </row>
    <row r="703" spans="2:8" ht="38.25" customHeight="1">
      <c r="B703" s="145" t="s">
        <v>264</v>
      </c>
      <c r="C703" s="146" t="s">
        <v>2858</v>
      </c>
      <c r="D703" s="50"/>
      <c r="E703" s="16"/>
      <c r="F703" s="16"/>
      <c r="G703" s="504"/>
      <c r="H703" s="459"/>
    </row>
    <row r="704" spans="2:8">
      <c r="B704" s="145" t="s">
        <v>2859</v>
      </c>
      <c r="C704" s="146" t="s">
        <v>266</v>
      </c>
      <c r="D704" s="50">
        <v>170</v>
      </c>
      <c r="E704" s="16" t="s">
        <v>63</v>
      </c>
      <c r="F704" s="293"/>
      <c r="G704" s="528"/>
      <c r="H704" s="459">
        <f>ROUND($D704*F704,2)</f>
        <v>0</v>
      </c>
    </row>
    <row r="705" spans="2:8">
      <c r="B705" s="145"/>
      <c r="C705" s="146"/>
      <c r="D705" s="50"/>
      <c r="E705" s="16"/>
      <c r="F705" s="16"/>
      <c r="G705" s="504"/>
      <c r="H705" s="459"/>
    </row>
    <row r="706" spans="2:8" ht="30">
      <c r="B706" s="145" t="s">
        <v>265</v>
      </c>
      <c r="C706" s="146" t="s">
        <v>2860</v>
      </c>
      <c r="D706" s="50">
        <v>170</v>
      </c>
      <c r="E706" s="16" t="s">
        <v>63</v>
      </c>
      <c r="F706" s="293"/>
      <c r="G706" s="528"/>
      <c r="H706" s="459">
        <f>ROUND($D706*F706,2)</f>
        <v>0</v>
      </c>
    </row>
    <row r="707" spans="2:8">
      <c r="B707" s="145"/>
      <c r="C707" s="146"/>
      <c r="D707" s="50"/>
      <c r="E707" s="16"/>
      <c r="F707" s="16"/>
      <c r="G707" s="504"/>
      <c r="H707" s="459"/>
    </row>
    <row r="708" spans="2:8" ht="59.25" customHeight="1">
      <c r="B708" s="145" t="s">
        <v>267</v>
      </c>
      <c r="C708" s="146" t="s">
        <v>2861</v>
      </c>
      <c r="D708" s="50"/>
      <c r="E708" s="16"/>
      <c r="F708" s="16"/>
      <c r="G708" s="504"/>
      <c r="H708" s="459"/>
    </row>
    <row r="709" spans="2:8" ht="45">
      <c r="B709" s="145" t="s">
        <v>2862</v>
      </c>
      <c r="C709" s="146" t="s">
        <v>2863</v>
      </c>
      <c r="D709" s="50">
        <v>50</v>
      </c>
      <c r="E709" s="16" t="s">
        <v>63</v>
      </c>
      <c r="F709" s="293"/>
      <c r="G709" s="528"/>
      <c r="H709" s="459">
        <f>ROUND($D709*F709,2)</f>
        <v>0</v>
      </c>
    </row>
    <row r="710" spans="2:8">
      <c r="B710" s="145"/>
      <c r="C710" s="146"/>
      <c r="D710" s="50"/>
      <c r="E710" s="16"/>
      <c r="F710" s="16"/>
      <c r="G710" s="504"/>
      <c r="H710" s="459"/>
    </row>
    <row r="711" spans="2:8" ht="39.75" customHeight="1">
      <c r="B711" s="145" t="s">
        <v>268</v>
      </c>
      <c r="C711" s="146" t="s">
        <v>2864</v>
      </c>
      <c r="D711" s="50">
        <v>170</v>
      </c>
      <c r="E711" s="16" t="s">
        <v>63</v>
      </c>
      <c r="F711" s="293"/>
      <c r="G711" s="528"/>
      <c r="H711" s="459">
        <f>ROUND($D711*F711,2)</f>
        <v>0</v>
      </c>
    </row>
    <row r="712" spans="2:8">
      <c r="B712" s="145"/>
      <c r="C712" s="146"/>
      <c r="D712" s="50"/>
      <c r="E712" s="16"/>
      <c r="F712" s="16"/>
      <c r="G712" s="504"/>
      <c r="H712" s="459"/>
    </row>
    <row r="713" spans="2:8" ht="45">
      <c r="B713" s="145" t="s">
        <v>269</v>
      </c>
      <c r="C713" s="146" t="s">
        <v>2865</v>
      </c>
      <c r="D713" s="50">
        <v>17</v>
      </c>
      <c r="E713" s="16" t="s">
        <v>63</v>
      </c>
      <c r="F713" s="293"/>
      <c r="G713" s="528"/>
      <c r="H713" s="459">
        <f>ROUND($D713*F713,2)</f>
        <v>0</v>
      </c>
    </row>
    <row r="714" spans="2:8">
      <c r="B714" s="145"/>
      <c r="C714" s="146"/>
      <c r="D714" s="50"/>
      <c r="E714" s="16"/>
      <c r="F714" s="16"/>
      <c r="G714" s="504"/>
      <c r="H714" s="459"/>
    </row>
    <row r="715" spans="2:8" ht="30">
      <c r="B715" s="145" t="s">
        <v>270</v>
      </c>
      <c r="C715" s="146" t="s">
        <v>2866</v>
      </c>
      <c r="D715" s="50">
        <v>9</v>
      </c>
      <c r="E715" s="16" t="s">
        <v>63</v>
      </c>
      <c r="F715" s="293"/>
      <c r="G715" s="528"/>
      <c r="H715" s="459">
        <f>ROUND($D715*F715,2)</f>
        <v>0</v>
      </c>
    </row>
    <row r="716" spans="2:8">
      <c r="B716" s="145"/>
      <c r="C716" s="146"/>
      <c r="D716" s="50"/>
      <c r="E716" s="16"/>
      <c r="F716" s="16"/>
      <c r="G716" s="504"/>
      <c r="H716" s="459"/>
    </row>
    <row r="717" spans="2:8" ht="60">
      <c r="B717" s="145" t="s">
        <v>271</v>
      </c>
      <c r="C717" s="146" t="s">
        <v>2867</v>
      </c>
      <c r="D717" s="50"/>
      <c r="E717" s="16"/>
      <c r="F717" s="16"/>
      <c r="G717" s="504"/>
      <c r="H717" s="459"/>
    </row>
    <row r="718" spans="2:8">
      <c r="B718" s="145" t="s">
        <v>2868</v>
      </c>
      <c r="C718" s="146" t="s">
        <v>273</v>
      </c>
      <c r="D718" s="50"/>
      <c r="E718" s="16"/>
      <c r="F718" s="16"/>
      <c r="G718" s="504"/>
      <c r="H718" s="459"/>
    </row>
    <row r="719" spans="2:8">
      <c r="B719" s="145" t="s">
        <v>2869</v>
      </c>
      <c r="C719" s="146" t="s">
        <v>274</v>
      </c>
      <c r="D719" s="50">
        <v>17</v>
      </c>
      <c r="E719" s="16" t="s">
        <v>63</v>
      </c>
      <c r="F719" s="293"/>
      <c r="G719" s="528"/>
      <c r="H719" s="459">
        <f>ROUND($D719*F719,2)</f>
        <v>0</v>
      </c>
    </row>
    <row r="720" spans="2:8">
      <c r="B720" s="145" t="s">
        <v>2870</v>
      </c>
      <c r="C720" s="146" t="s">
        <v>275</v>
      </c>
      <c r="D720" s="50"/>
      <c r="E720" s="16"/>
      <c r="F720" s="16"/>
      <c r="G720" s="504"/>
      <c r="H720" s="459"/>
    </row>
    <row r="721" spans="2:8">
      <c r="B721" s="145" t="s">
        <v>2871</v>
      </c>
      <c r="C721" s="146" t="s">
        <v>276</v>
      </c>
      <c r="D721" s="50">
        <v>19</v>
      </c>
      <c r="E721" s="16" t="s">
        <v>63</v>
      </c>
      <c r="F721" s="293"/>
      <c r="G721" s="528"/>
      <c r="H721" s="459">
        <f>ROUND($D721*F721,2)</f>
        <v>0</v>
      </c>
    </row>
    <row r="722" spans="2:8">
      <c r="B722" s="145"/>
      <c r="C722" s="146"/>
      <c r="D722" s="50"/>
      <c r="E722" s="16"/>
      <c r="F722" s="16"/>
      <c r="G722" s="504"/>
      <c r="H722" s="459"/>
    </row>
    <row r="723" spans="2:8" ht="60">
      <c r="B723" s="145" t="s">
        <v>272</v>
      </c>
      <c r="C723" s="146" t="s">
        <v>2872</v>
      </c>
      <c r="D723" s="50">
        <v>154</v>
      </c>
      <c r="E723" s="16" t="s">
        <v>63</v>
      </c>
      <c r="F723" s="293"/>
      <c r="G723" s="528"/>
      <c r="H723" s="459">
        <f>ROUND($D723*F723,2)</f>
        <v>0</v>
      </c>
    </row>
    <row r="724" spans="2:8">
      <c r="B724" s="145"/>
      <c r="C724" s="146"/>
      <c r="D724" s="50"/>
      <c r="E724" s="16"/>
      <c r="F724" s="16"/>
      <c r="G724" s="504"/>
      <c r="H724" s="459"/>
    </row>
    <row r="725" spans="2:8" ht="45">
      <c r="B725" s="145" t="s">
        <v>277</v>
      </c>
      <c r="C725" s="146" t="s">
        <v>2873</v>
      </c>
      <c r="D725" s="50">
        <v>50</v>
      </c>
      <c r="E725" s="16" t="s">
        <v>63</v>
      </c>
      <c r="F725" s="293"/>
      <c r="G725" s="528"/>
      <c r="H725" s="459">
        <f>ROUND($D725*F725,2)</f>
        <v>0</v>
      </c>
    </row>
    <row r="726" spans="2:8">
      <c r="B726" s="145"/>
      <c r="C726" s="146"/>
      <c r="D726" s="50"/>
      <c r="E726" s="16"/>
      <c r="F726" s="16"/>
      <c r="G726" s="504"/>
      <c r="H726" s="459"/>
    </row>
    <row r="727" spans="2:8" ht="45">
      <c r="B727" s="145" t="s">
        <v>278</v>
      </c>
      <c r="C727" s="146" t="s">
        <v>2874</v>
      </c>
      <c r="D727" s="50">
        <v>32</v>
      </c>
      <c r="E727" s="16" t="s">
        <v>63</v>
      </c>
      <c r="F727" s="293"/>
      <c r="G727" s="528"/>
      <c r="H727" s="459">
        <f>ROUND($D727*F727,2)</f>
        <v>0</v>
      </c>
    </row>
    <row r="728" spans="2:8">
      <c r="B728" s="145"/>
      <c r="C728" s="146"/>
      <c r="D728" s="50"/>
      <c r="E728" s="16"/>
      <c r="F728" s="16"/>
      <c r="G728" s="504"/>
      <c r="H728" s="459"/>
    </row>
    <row r="729" spans="2:8" ht="45">
      <c r="B729" s="145" t="s">
        <v>279</v>
      </c>
      <c r="C729" s="146" t="s">
        <v>2875</v>
      </c>
      <c r="D729" s="50">
        <v>3</v>
      </c>
      <c r="E729" s="16" t="s">
        <v>63</v>
      </c>
      <c r="F729" s="293"/>
      <c r="G729" s="528"/>
      <c r="H729" s="459">
        <f>ROUND($D729*F729,2)</f>
        <v>0</v>
      </c>
    </row>
    <row r="730" spans="2:8">
      <c r="B730" s="145"/>
      <c r="C730" s="146"/>
      <c r="D730" s="50"/>
      <c r="E730" s="16"/>
      <c r="F730" s="16"/>
      <c r="G730" s="504"/>
      <c r="H730" s="459"/>
    </row>
    <row r="731" spans="2:8" ht="45">
      <c r="B731" s="145" t="s">
        <v>280</v>
      </c>
      <c r="C731" s="146" t="s">
        <v>2876</v>
      </c>
      <c r="D731" s="50">
        <v>33</v>
      </c>
      <c r="E731" s="16" t="s">
        <v>63</v>
      </c>
      <c r="F731" s="293"/>
      <c r="G731" s="528"/>
      <c r="H731" s="459">
        <f>ROUND($D731*F731,2)</f>
        <v>0</v>
      </c>
    </row>
    <row r="732" spans="2:8">
      <c r="B732" s="145"/>
      <c r="C732" s="146"/>
      <c r="D732" s="50"/>
      <c r="E732" s="16"/>
      <c r="F732" s="16"/>
      <c r="G732" s="504"/>
      <c r="H732" s="459"/>
    </row>
    <row r="733" spans="2:8" ht="45">
      <c r="B733" s="145" t="s">
        <v>281</v>
      </c>
      <c r="C733" s="146" t="s">
        <v>2877</v>
      </c>
      <c r="D733" s="50"/>
      <c r="E733" s="16"/>
      <c r="F733" s="16"/>
      <c r="G733" s="504"/>
      <c r="H733" s="459"/>
    </row>
    <row r="734" spans="2:8">
      <c r="B734" s="145" t="s">
        <v>2878</v>
      </c>
      <c r="C734" s="146" t="s">
        <v>283</v>
      </c>
      <c r="D734" s="50">
        <v>287</v>
      </c>
      <c r="E734" s="16" t="s">
        <v>63</v>
      </c>
      <c r="F734" s="293"/>
      <c r="G734" s="528"/>
      <c r="H734" s="459">
        <f>ROUND($D734*F734,2)</f>
        <v>0</v>
      </c>
    </row>
    <row r="735" spans="2:8">
      <c r="B735" s="145"/>
      <c r="C735" s="146"/>
      <c r="D735" s="50"/>
      <c r="E735" s="16"/>
      <c r="F735" s="16"/>
      <c r="G735" s="504"/>
      <c r="H735" s="459"/>
    </row>
    <row r="736" spans="2:8" ht="75">
      <c r="B736" s="145" t="s">
        <v>282</v>
      </c>
      <c r="C736" s="146" t="s">
        <v>2879</v>
      </c>
      <c r="D736" s="50">
        <v>45</v>
      </c>
      <c r="E736" s="16" t="s">
        <v>63</v>
      </c>
      <c r="F736" s="293"/>
      <c r="G736" s="528"/>
      <c r="H736" s="459">
        <f>ROUND($D736*F736,2)</f>
        <v>0</v>
      </c>
    </row>
    <row r="737" spans="2:8">
      <c r="B737" s="145"/>
      <c r="C737" s="146"/>
      <c r="D737" s="50"/>
      <c r="E737" s="16"/>
      <c r="F737" s="16"/>
      <c r="G737" s="504"/>
      <c r="H737" s="459"/>
    </row>
    <row r="738" spans="2:8" ht="45">
      <c r="B738" s="145" t="s">
        <v>284</v>
      </c>
      <c r="C738" s="146" t="s">
        <v>2880</v>
      </c>
      <c r="D738" s="50">
        <v>45</v>
      </c>
      <c r="E738" s="16" t="s">
        <v>63</v>
      </c>
      <c r="F738" s="293"/>
      <c r="G738" s="528"/>
      <c r="H738" s="459">
        <f>ROUND($D738*F738,2)</f>
        <v>0</v>
      </c>
    </row>
    <row r="739" spans="2:8">
      <c r="B739" s="145" t="s">
        <v>2881</v>
      </c>
      <c r="C739" s="146" t="s">
        <v>286</v>
      </c>
      <c r="D739" s="50"/>
      <c r="E739" s="16"/>
      <c r="F739" s="16"/>
      <c r="G739" s="504"/>
      <c r="H739" s="459"/>
    </row>
    <row r="740" spans="2:8">
      <c r="B740" s="145"/>
      <c r="C740" s="146"/>
      <c r="D740" s="50"/>
      <c r="E740" s="16"/>
      <c r="F740" s="16"/>
      <c r="G740" s="504"/>
      <c r="H740" s="459"/>
    </row>
    <row r="741" spans="2:8" ht="30">
      <c r="B741" s="145" t="s">
        <v>285</v>
      </c>
      <c r="C741" s="146" t="s">
        <v>2882</v>
      </c>
      <c r="D741" s="50">
        <v>45</v>
      </c>
      <c r="E741" s="16" t="s">
        <v>63</v>
      </c>
      <c r="F741" s="293"/>
      <c r="G741" s="528"/>
      <c r="H741" s="459">
        <f>ROUND($D741*F741,2)</f>
        <v>0</v>
      </c>
    </row>
    <row r="742" spans="2:8">
      <c r="B742" s="145"/>
      <c r="C742" s="146"/>
      <c r="D742" s="50"/>
      <c r="E742" s="16"/>
      <c r="F742" s="16"/>
      <c r="G742" s="504"/>
      <c r="H742" s="459"/>
    </row>
    <row r="743" spans="2:8" ht="30">
      <c r="B743" s="145" t="s">
        <v>287</v>
      </c>
      <c r="C743" s="146" t="s">
        <v>2883</v>
      </c>
      <c r="D743" s="50">
        <v>3</v>
      </c>
      <c r="E743" s="16" t="s">
        <v>63</v>
      </c>
      <c r="F743" s="293"/>
      <c r="G743" s="528"/>
      <c r="H743" s="459">
        <f>ROUND($D743*F743,2)</f>
        <v>0</v>
      </c>
    </row>
    <row r="744" spans="2:8">
      <c r="B744" s="145"/>
      <c r="C744" s="146"/>
      <c r="D744" s="50"/>
      <c r="E744" s="16"/>
      <c r="F744" s="16"/>
      <c r="G744" s="504"/>
      <c r="H744" s="459"/>
    </row>
    <row r="745" spans="2:8" ht="45">
      <c r="B745" s="145" t="s">
        <v>288</v>
      </c>
      <c r="C745" s="146" t="s">
        <v>2884</v>
      </c>
      <c r="D745" s="50">
        <v>101</v>
      </c>
      <c r="E745" s="16" t="s">
        <v>63</v>
      </c>
      <c r="F745" s="293"/>
      <c r="G745" s="528"/>
      <c r="H745" s="459">
        <f>ROUND($D745*F745,2)</f>
        <v>0</v>
      </c>
    </row>
    <row r="746" spans="2:8">
      <c r="B746" s="145"/>
      <c r="C746" s="146"/>
      <c r="D746" s="50"/>
      <c r="E746" s="16"/>
      <c r="F746" s="16"/>
      <c r="G746" s="504"/>
      <c r="H746" s="459"/>
    </row>
    <row r="747" spans="2:8" ht="75">
      <c r="B747" s="145" t="s">
        <v>289</v>
      </c>
      <c r="C747" s="146" t="s">
        <v>290</v>
      </c>
      <c r="D747" s="50"/>
      <c r="E747" s="16"/>
      <c r="F747" s="16"/>
      <c r="G747" s="504"/>
      <c r="H747" s="459"/>
    </row>
    <row r="748" spans="2:8" ht="30">
      <c r="B748" s="145"/>
      <c r="C748" s="146" t="s">
        <v>2885</v>
      </c>
      <c r="D748" s="50">
        <v>2</v>
      </c>
      <c r="E748" s="16" t="s">
        <v>63</v>
      </c>
      <c r="F748" s="293"/>
      <c r="G748" s="528"/>
      <c r="H748" s="459">
        <f>ROUND($D748*F748,2)</f>
        <v>0</v>
      </c>
    </row>
    <row r="749" spans="2:8">
      <c r="B749" s="20"/>
      <c r="C749" s="22"/>
      <c r="D749" s="50"/>
      <c r="E749" s="16"/>
      <c r="F749" s="15"/>
      <c r="G749" s="504"/>
      <c r="H749" s="459"/>
    </row>
    <row r="750" spans="2:8">
      <c r="B750" s="359"/>
      <c r="C750" s="360" t="s">
        <v>291</v>
      </c>
      <c r="D750" s="361"/>
      <c r="E750" s="362"/>
      <c r="F750" s="363"/>
      <c r="G750" s="529"/>
      <c r="H750" s="455">
        <f>SUM(H672:H749)</f>
        <v>0</v>
      </c>
    </row>
    <row r="751" spans="2:8">
      <c r="B751" s="20"/>
      <c r="C751" s="22"/>
      <c r="D751" s="50"/>
      <c r="E751" s="16"/>
      <c r="F751" s="15"/>
      <c r="G751" s="504"/>
      <c r="H751" s="459"/>
    </row>
    <row r="752" spans="2:8">
      <c r="B752" s="13">
        <v>3.2</v>
      </c>
      <c r="C752" s="29" t="s">
        <v>239</v>
      </c>
      <c r="D752" s="50"/>
      <c r="E752" s="16"/>
      <c r="F752" s="15"/>
      <c r="G752" s="504"/>
      <c r="H752" s="459"/>
    </row>
    <row r="753" spans="2:8">
      <c r="B753" s="20"/>
      <c r="C753" s="22" t="s">
        <v>292</v>
      </c>
      <c r="D753" s="50"/>
      <c r="E753" s="16"/>
      <c r="F753" s="15"/>
      <c r="G753" s="504"/>
      <c r="H753" s="459"/>
    </row>
    <row r="754" spans="2:8" ht="212.25" customHeight="1">
      <c r="B754" s="20" t="s">
        <v>293</v>
      </c>
      <c r="C754" s="22" t="s">
        <v>294</v>
      </c>
      <c r="D754" s="50"/>
      <c r="E754" s="16"/>
      <c r="F754" s="15"/>
      <c r="G754" s="504"/>
      <c r="H754" s="459"/>
    </row>
    <row r="755" spans="2:8">
      <c r="B755" s="20" t="s">
        <v>295</v>
      </c>
      <c r="C755" s="22" t="s">
        <v>296</v>
      </c>
      <c r="D755" s="50">
        <v>180</v>
      </c>
      <c r="E755" s="16" t="s">
        <v>74</v>
      </c>
      <c r="F755" s="293"/>
      <c r="G755" s="528"/>
      <c r="H755" s="459">
        <f>ROUND($D755*F755,2)</f>
        <v>0</v>
      </c>
    </row>
    <row r="756" spans="2:8">
      <c r="B756" s="20" t="s">
        <v>297</v>
      </c>
      <c r="C756" s="22" t="s">
        <v>298</v>
      </c>
      <c r="D756" s="50">
        <v>220</v>
      </c>
      <c r="E756" s="16" t="s">
        <v>74</v>
      </c>
      <c r="F756" s="293"/>
      <c r="G756" s="528"/>
      <c r="H756" s="459">
        <f>ROUND($D756*F756,2)</f>
        <v>0</v>
      </c>
    </row>
    <row r="757" spans="2:8">
      <c r="B757" s="20"/>
      <c r="C757" s="22"/>
      <c r="D757" s="50"/>
      <c r="E757" s="16"/>
      <c r="F757" s="16"/>
      <c r="G757" s="504"/>
      <c r="H757" s="459"/>
    </row>
    <row r="758" spans="2:8" ht="216" customHeight="1">
      <c r="B758" s="20" t="s">
        <v>299</v>
      </c>
      <c r="C758" s="22" t="s">
        <v>300</v>
      </c>
      <c r="D758" s="50"/>
      <c r="E758" s="16"/>
      <c r="F758" s="16"/>
      <c r="G758" s="504"/>
      <c r="H758" s="459"/>
    </row>
    <row r="759" spans="2:8">
      <c r="B759" s="20" t="s">
        <v>301</v>
      </c>
      <c r="C759" s="22" t="s">
        <v>302</v>
      </c>
      <c r="D759" s="50">
        <v>800</v>
      </c>
      <c r="E759" s="16" t="s">
        <v>74</v>
      </c>
      <c r="F759" s="293"/>
      <c r="G759" s="528"/>
      <c r="H759" s="459">
        <f>ROUND($D759*F759,2)</f>
        <v>0</v>
      </c>
    </row>
    <row r="760" spans="2:8">
      <c r="B760" s="20" t="s">
        <v>303</v>
      </c>
      <c r="C760" s="22" t="s">
        <v>304</v>
      </c>
      <c r="D760" s="50">
        <v>1400</v>
      </c>
      <c r="E760" s="16" t="s">
        <v>74</v>
      </c>
      <c r="F760" s="293"/>
      <c r="G760" s="528"/>
      <c r="H760" s="459">
        <f>ROUND($D760*F760,2)</f>
        <v>0</v>
      </c>
    </row>
    <row r="761" spans="2:8">
      <c r="B761" s="20"/>
      <c r="C761" s="22"/>
      <c r="D761" s="50"/>
      <c r="E761" s="16"/>
      <c r="F761" s="16"/>
      <c r="G761" s="504"/>
      <c r="H761" s="459"/>
    </row>
    <row r="762" spans="2:8" ht="110.25" customHeight="1">
      <c r="B762" s="20" t="s">
        <v>305</v>
      </c>
      <c r="C762" s="22" t="s">
        <v>306</v>
      </c>
      <c r="D762" s="50"/>
      <c r="E762" s="16"/>
      <c r="F762" s="16"/>
      <c r="G762" s="504"/>
      <c r="H762" s="459"/>
    </row>
    <row r="763" spans="2:8">
      <c r="B763" s="20" t="s">
        <v>307</v>
      </c>
      <c r="C763" s="22" t="s">
        <v>308</v>
      </c>
      <c r="D763" s="50">
        <v>700</v>
      </c>
      <c r="E763" s="16" t="s">
        <v>74</v>
      </c>
      <c r="F763" s="293"/>
      <c r="G763" s="528"/>
      <c r="H763" s="459">
        <f>ROUND($D763*F763,2)</f>
        <v>0</v>
      </c>
    </row>
    <row r="764" spans="2:8">
      <c r="B764" s="20" t="s">
        <v>309</v>
      </c>
      <c r="C764" s="22" t="s">
        <v>310</v>
      </c>
      <c r="D764" s="50">
        <v>1400</v>
      </c>
      <c r="E764" s="16" t="s">
        <v>74</v>
      </c>
      <c r="F764" s="293"/>
      <c r="G764" s="528"/>
      <c r="H764" s="459">
        <f>ROUND($D764*F764,2)</f>
        <v>0</v>
      </c>
    </row>
    <row r="765" spans="2:8">
      <c r="B765" s="20"/>
      <c r="C765" s="22"/>
      <c r="D765" s="50"/>
      <c r="E765" s="16"/>
      <c r="F765" s="16"/>
      <c r="G765" s="504"/>
      <c r="H765" s="459"/>
    </row>
    <row r="766" spans="2:8" ht="30">
      <c r="B766" s="20" t="s">
        <v>311</v>
      </c>
      <c r="C766" s="22" t="s">
        <v>312</v>
      </c>
      <c r="D766" s="50">
        <v>70</v>
      </c>
      <c r="E766" s="16" t="s">
        <v>63</v>
      </c>
      <c r="F766" s="293"/>
      <c r="G766" s="528"/>
      <c r="H766" s="459">
        <f>ROUND($D766*F766,2)</f>
        <v>0</v>
      </c>
    </row>
    <row r="767" spans="2:8">
      <c r="B767" s="20"/>
      <c r="C767" s="22"/>
      <c r="D767" s="50"/>
      <c r="E767" s="16"/>
      <c r="F767" s="16"/>
      <c r="G767" s="504"/>
      <c r="H767" s="459"/>
    </row>
    <row r="768" spans="2:8" ht="72.75" customHeight="1">
      <c r="B768" s="20" t="s">
        <v>313</v>
      </c>
      <c r="C768" s="22" t="s">
        <v>314</v>
      </c>
      <c r="D768" s="50">
        <v>70</v>
      </c>
      <c r="E768" s="16" t="s">
        <v>63</v>
      </c>
      <c r="F768" s="293"/>
      <c r="G768" s="528"/>
      <c r="H768" s="459">
        <f>ROUND($D768*F768,2)</f>
        <v>0</v>
      </c>
    </row>
    <row r="769" spans="2:8">
      <c r="B769" s="20"/>
      <c r="C769" s="22"/>
      <c r="D769" s="50"/>
      <c r="E769" s="16"/>
      <c r="F769" s="16"/>
      <c r="G769" s="504"/>
      <c r="H769" s="459"/>
    </row>
    <row r="770" spans="2:8" ht="60">
      <c r="B770" s="20" t="s">
        <v>315</v>
      </c>
      <c r="C770" s="22" t="s">
        <v>316</v>
      </c>
      <c r="D770" s="50">
        <v>550</v>
      </c>
      <c r="E770" s="16" t="s">
        <v>63</v>
      </c>
      <c r="F770" s="293"/>
      <c r="G770" s="528"/>
      <c r="H770" s="459">
        <f>ROUND($D770*F770,2)</f>
        <v>0</v>
      </c>
    </row>
    <row r="771" spans="2:8">
      <c r="B771" s="20"/>
      <c r="C771" s="22"/>
      <c r="D771" s="50"/>
      <c r="E771" s="16"/>
      <c r="F771" s="16"/>
      <c r="G771" s="504"/>
      <c r="H771" s="459"/>
    </row>
    <row r="772" spans="2:8" ht="45">
      <c r="B772" s="20" t="s">
        <v>317</v>
      </c>
      <c r="C772" s="22" t="s">
        <v>318</v>
      </c>
      <c r="D772" s="50">
        <v>550</v>
      </c>
      <c r="E772" s="16" t="s">
        <v>63</v>
      </c>
      <c r="F772" s="293"/>
      <c r="G772" s="528"/>
      <c r="H772" s="459">
        <f>ROUND($D772*F772,2)</f>
        <v>0</v>
      </c>
    </row>
    <row r="773" spans="2:8">
      <c r="B773" s="20"/>
      <c r="C773" s="22"/>
      <c r="D773" s="50"/>
      <c r="E773" s="16"/>
      <c r="F773" s="16"/>
      <c r="G773" s="504"/>
      <c r="H773" s="459"/>
    </row>
    <row r="774" spans="2:8" ht="60">
      <c r="B774" s="20" t="s">
        <v>319</v>
      </c>
      <c r="C774" s="22" t="s">
        <v>320</v>
      </c>
      <c r="D774" s="50"/>
      <c r="E774" s="16"/>
      <c r="F774" s="16"/>
      <c r="G774" s="504"/>
      <c r="H774" s="459"/>
    </row>
    <row r="775" spans="2:8">
      <c r="B775" s="20" t="s">
        <v>321</v>
      </c>
      <c r="C775" s="22" t="s">
        <v>322</v>
      </c>
      <c r="D775" s="50"/>
      <c r="E775" s="16"/>
      <c r="F775" s="16"/>
      <c r="G775" s="504"/>
      <c r="H775" s="459"/>
    </row>
    <row r="776" spans="2:8">
      <c r="B776" s="20" t="s">
        <v>323</v>
      </c>
      <c r="C776" s="22" t="s">
        <v>324</v>
      </c>
      <c r="D776" s="50">
        <v>2</v>
      </c>
      <c r="E776" s="16" t="s">
        <v>63</v>
      </c>
      <c r="F776" s="293"/>
      <c r="G776" s="528"/>
      <c r="H776" s="459">
        <f>ROUND($D776*F776,2)</f>
        <v>0</v>
      </c>
    </row>
    <row r="777" spans="2:8">
      <c r="B777" s="20" t="s">
        <v>325</v>
      </c>
      <c r="C777" s="22" t="s">
        <v>326</v>
      </c>
      <c r="D777" s="50"/>
      <c r="E777" s="16"/>
      <c r="F777" s="16"/>
      <c r="G777" s="504"/>
      <c r="H777" s="459"/>
    </row>
    <row r="778" spans="2:8">
      <c r="B778" s="20" t="s">
        <v>327</v>
      </c>
      <c r="C778" s="22" t="s">
        <v>328</v>
      </c>
      <c r="D778" s="50">
        <v>2</v>
      </c>
      <c r="E778" s="16" t="s">
        <v>63</v>
      </c>
      <c r="F778" s="293"/>
      <c r="G778" s="528"/>
      <c r="H778" s="459">
        <f>ROUND($D778*F778,2)</f>
        <v>0</v>
      </c>
    </row>
    <row r="779" spans="2:8">
      <c r="B779" s="20"/>
      <c r="C779" s="22"/>
      <c r="D779" s="50"/>
      <c r="E779" s="16"/>
      <c r="F779" s="16"/>
      <c r="G779" s="504"/>
      <c r="H779" s="459"/>
    </row>
    <row r="780" spans="2:8" ht="57" customHeight="1">
      <c r="B780" s="20" t="s">
        <v>329</v>
      </c>
      <c r="C780" s="22" t="s">
        <v>330</v>
      </c>
      <c r="D780" s="50">
        <v>2</v>
      </c>
      <c r="E780" s="16" t="s">
        <v>63</v>
      </c>
      <c r="F780" s="293"/>
      <c r="G780" s="528"/>
      <c r="H780" s="459">
        <f>ROUND($D780*F780,2)</f>
        <v>0</v>
      </c>
    </row>
    <row r="781" spans="2:8">
      <c r="B781" s="20"/>
      <c r="C781" s="22"/>
      <c r="D781" s="50"/>
      <c r="E781" s="16"/>
      <c r="F781" s="16"/>
      <c r="G781" s="504"/>
      <c r="H781" s="459"/>
    </row>
    <row r="782" spans="2:8" ht="48.75" customHeight="1">
      <c r="B782" s="20" t="s">
        <v>331</v>
      </c>
      <c r="C782" s="22" t="s">
        <v>332</v>
      </c>
      <c r="D782" s="50">
        <v>120</v>
      </c>
      <c r="E782" s="16" t="s">
        <v>63</v>
      </c>
      <c r="F782" s="293"/>
      <c r="G782" s="528"/>
      <c r="H782" s="459">
        <f>ROUND($D782*F782,2)</f>
        <v>0</v>
      </c>
    </row>
    <row r="783" spans="2:8">
      <c r="B783" s="20"/>
      <c r="C783" s="22"/>
      <c r="D783" s="50"/>
      <c r="E783" s="16"/>
      <c r="F783" s="16"/>
      <c r="G783" s="504"/>
      <c r="H783" s="459"/>
    </row>
    <row r="784" spans="2:8">
      <c r="B784" s="20" t="s">
        <v>333</v>
      </c>
      <c r="C784" s="22" t="s">
        <v>334</v>
      </c>
      <c r="D784" s="50"/>
      <c r="E784" s="16"/>
      <c r="F784" s="16"/>
      <c r="G784" s="504"/>
      <c r="H784" s="459"/>
    </row>
    <row r="785" spans="2:8">
      <c r="B785" s="20" t="s">
        <v>335</v>
      </c>
      <c r="C785" s="22" t="s">
        <v>336</v>
      </c>
      <c r="D785" s="50">
        <v>30</v>
      </c>
      <c r="E785" s="16" t="s">
        <v>63</v>
      </c>
      <c r="F785" s="293"/>
      <c r="G785" s="528"/>
      <c r="H785" s="459">
        <f>ROUND($D785*F785,2)</f>
        <v>0</v>
      </c>
    </row>
    <row r="786" spans="2:8">
      <c r="B786" s="20" t="s">
        <v>337</v>
      </c>
      <c r="C786" s="22" t="s">
        <v>338</v>
      </c>
      <c r="D786" s="50">
        <v>150</v>
      </c>
      <c r="E786" s="16" t="s">
        <v>63</v>
      </c>
      <c r="F786" s="293"/>
      <c r="G786" s="528"/>
      <c r="H786" s="459">
        <f>ROUND($D786*F786,2)</f>
        <v>0</v>
      </c>
    </row>
    <row r="787" spans="2:8">
      <c r="B787" s="20"/>
      <c r="C787" s="22"/>
      <c r="D787" s="50"/>
      <c r="E787" s="16"/>
      <c r="F787" s="16"/>
      <c r="G787" s="504"/>
      <c r="H787" s="459"/>
    </row>
    <row r="788" spans="2:8" ht="39" customHeight="1">
      <c r="B788" s="20" t="s">
        <v>339</v>
      </c>
      <c r="C788" s="22" t="s">
        <v>340</v>
      </c>
      <c r="D788" s="50"/>
      <c r="E788" s="16"/>
      <c r="F788" s="16"/>
      <c r="G788" s="504"/>
      <c r="H788" s="459"/>
    </row>
    <row r="789" spans="2:8">
      <c r="B789" s="20" t="s">
        <v>341</v>
      </c>
      <c r="C789" s="22" t="s">
        <v>342</v>
      </c>
      <c r="D789" s="50"/>
      <c r="E789" s="16"/>
      <c r="F789" s="16"/>
      <c r="G789" s="504"/>
      <c r="H789" s="459"/>
    </row>
    <row r="790" spans="2:8">
      <c r="B790" s="20" t="s">
        <v>343</v>
      </c>
      <c r="C790" s="22" t="s">
        <v>344</v>
      </c>
      <c r="D790" s="50">
        <v>20</v>
      </c>
      <c r="E790" s="16" t="s">
        <v>74</v>
      </c>
      <c r="F790" s="293"/>
      <c r="G790" s="528"/>
      <c r="H790" s="459">
        <f>ROUND($D790*F790,2)</f>
        <v>0</v>
      </c>
    </row>
    <row r="791" spans="2:8">
      <c r="B791" s="20" t="s">
        <v>345</v>
      </c>
      <c r="C791" s="22" t="s">
        <v>346</v>
      </c>
      <c r="D791" s="50"/>
      <c r="E791" s="16"/>
      <c r="F791" s="16"/>
      <c r="G791" s="504"/>
      <c r="H791" s="459"/>
    </row>
    <row r="792" spans="2:8">
      <c r="B792" s="20" t="s">
        <v>347</v>
      </c>
      <c r="C792" s="22" t="s">
        <v>348</v>
      </c>
      <c r="D792" s="50">
        <v>20</v>
      </c>
      <c r="E792" s="16" t="s">
        <v>74</v>
      </c>
      <c r="F792" s="293"/>
      <c r="G792" s="528"/>
      <c r="H792" s="459">
        <f>ROUND($D792*F792,2)</f>
        <v>0</v>
      </c>
    </row>
    <row r="793" spans="2:8">
      <c r="B793" s="20"/>
      <c r="C793" s="22"/>
      <c r="D793" s="50"/>
      <c r="E793" s="16"/>
      <c r="F793" s="16"/>
      <c r="G793" s="504"/>
      <c r="H793" s="459"/>
    </row>
    <row r="794" spans="2:8" ht="60">
      <c r="B794" s="20" t="s">
        <v>349</v>
      </c>
      <c r="C794" s="22" t="s">
        <v>350</v>
      </c>
      <c r="D794" s="50">
        <v>649</v>
      </c>
      <c r="E794" s="16" t="s">
        <v>63</v>
      </c>
      <c r="F794" s="293"/>
      <c r="G794" s="528"/>
      <c r="H794" s="459">
        <f>ROUND($D794*F794,2)</f>
        <v>0</v>
      </c>
    </row>
    <row r="795" spans="2:8">
      <c r="B795" s="20"/>
      <c r="C795" s="22"/>
      <c r="D795" s="50"/>
      <c r="E795" s="16"/>
      <c r="F795" s="16"/>
      <c r="G795" s="504"/>
      <c r="H795" s="459"/>
    </row>
    <row r="796" spans="2:8" ht="60">
      <c r="B796" s="20" t="s">
        <v>351</v>
      </c>
      <c r="C796" s="22" t="s">
        <v>352</v>
      </c>
      <c r="D796" s="50">
        <v>200</v>
      </c>
      <c r="E796" s="16" t="s">
        <v>63</v>
      </c>
      <c r="F796" s="293"/>
      <c r="G796" s="528"/>
      <c r="H796" s="459">
        <f>ROUND($D796*F796,2)</f>
        <v>0</v>
      </c>
    </row>
    <row r="797" spans="2:8">
      <c r="B797" s="20"/>
      <c r="C797" s="22"/>
      <c r="D797" s="50"/>
      <c r="E797" s="16"/>
      <c r="F797" s="15"/>
      <c r="G797" s="504"/>
      <c r="H797" s="459"/>
    </row>
    <row r="798" spans="2:8">
      <c r="B798" s="364"/>
      <c r="C798" s="360" t="s">
        <v>353</v>
      </c>
      <c r="D798" s="361"/>
      <c r="E798" s="362"/>
      <c r="F798" s="363"/>
      <c r="G798" s="529"/>
      <c r="H798" s="455">
        <f>SUM(H755:H797)</f>
        <v>0</v>
      </c>
    </row>
    <row r="799" spans="2:8">
      <c r="B799" s="20"/>
      <c r="C799" s="22"/>
      <c r="D799" s="50"/>
      <c r="E799" s="16"/>
      <c r="F799" s="15"/>
      <c r="G799" s="504"/>
      <c r="H799" s="459"/>
    </row>
    <row r="800" spans="2:8">
      <c r="B800" s="13">
        <v>3.3</v>
      </c>
      <c r="C800" s="29" t="s">
        <v>240</v>
      </c>
      <c r="D800" s="50"/>
      <c r="E800" s="16"/>
      <c r="F800" s="23"/>
      <c r="G800" s="527"/>
      <c r="H800" s="459"/>
    </row>
    <row r="801" spans="2:8">
      <c r="B801" s="20"/>
      <c r="C801" s="22"/>
      <c r="D801" s="50"/>
      <c r="E801" s="16"/>
      <c r="F801" s="15"/>
      <c r="G801" s="504"/>
      <c r="H801" s="459"/>
    </row>
    <row r="802" spans="2:8" ht="102.75" customHeight="1">
      <c r="B802" s="20" t="s">
        <v>354</v>
      </c>
      <c r="C802" s="22" t="s">
        <v>355</v>
      </c>
      <c r="D802" s="50"/>
      <c r="E802" s="16"/>
      <c r="F802" s="15"/>
      <c r="G802" s="504"/>
      <c r="H802" s="459"/>
    </row>
    <row r="803" spans="2:8">
      <c r="B803" s="20" t="s">
        <v>356</v>
      </c>
      <c r="C803" s="22" t="s">
        <v>357</v>
      </c>
      <c r="D803" s="50">
        <v>1500</v>
      </c>
      <c r="E803" s="16" t="s">
        <v>74</v>
      </c>
      <c r="F803" s="293"/>
      <c r="G803" s="528"/>
      <c r="H803" s="459">
        <f>ROUND($D803*F803,2)</f>
        <v>0</v>
      </c>
    </row>
    <row r="804" spans="2:8">
      <c r="B804" s="20" t="s">
        <v>358</v>
      </c>
      <c r="C804" s="22" t="s">
        <v>359</v>
      </c>
      <c r="D804" s="50">
        <v>700</v>
      </c>
      <c r="E804" s="16" t="s">
        <v>74</v>
      </c>
      <c r="F804" s="293"/>
      <c r="G804" s="528"/>
      <c r="H804" s="459">
        <f>ROUND($D804*F804,2)</f>
        <v>0</v>
      </c>
    </row>
    <row r="805" spans="2:8">
      <c r="B805" s="20" t="s">
        <v>360</v>
      </c>
      <c r="C805" s="22" t="s">
        <v>361</v>
      </c>
      <c r="D805" s="50">
        <v>100</v>
      </c>
      <c r="E805" s="16" t="s">
        <v>74</v>
      </c>
      <c r="F805" s="293"/>
      <c r="G805" s="528"/>
      <c r="H805" s="459">
        <f>ROUND($D805*F805,2)</f>
        <v>0</v>
      </c>
    </row>
    <row r="806" spans="2:8">
      <c r="B806" s="20" t="s">
        <v>362</v>
      </c>
      <c r="C806" s="22" t="s">
        <v>363</v>
      </c>
      <c r="D806" s="50">
        <v>75</v>
      </c>
      <c r="E806" s="16" t="s">
        <v>74</v>
      </c>
      <c r="F806" s="293"/>
      <c r="G806" s="528"/>
      <c r="H806" s="459">
        <f>ROUND($D806*F806,2)</f>
        <v>0</v>
      </c>
    </row>
    <row r="807" spans="2:8">
      <c r="B807" s="20" t="s">
        <v>364</v>
      </c>
      <c r="C807" s="22" t="s">
        <v>365</v>
      </c>
      <c r="D807" s="50">
        <v>50</v>
      </c>
      <c r="E807" s="16" t="s">
        <v>74</v>
      </c>
      <c r="F807" s="293"/>
      <c r="G807" s="528"/>
      <c r="H807" s="459">
        <f>ROUND($D807*F807,2)</f>
        <v>0</v>
      </c>
    </row>
    <row r="808" spans="2:8">
      <c r="B808" s="20"/>
      <c r="C808" s="22"/>
      <c r="D808" s="50"/>
      <c r="E808" s="16"/>
      <c r="F808" s="16"/>
      <c r="G808" s="504"/>
      <c r="H808" s="459"/>
    </row>
    <row r="809" spans="2:8" ht="117" customHeight="1">
      <c r="B809" s="20" t="s">
        <v>366</v>
      </c>
      <c r="C809" s="22" t="s">
        <v>367</v>
      </c>
      <c r="D809" s="50"/>
      <c r="E809" s="16"/>
      <c r="F809" s="16"/>
      <c r="G809" s="504"/>
      <c r="H809" s="459"/>
    </row>
    <row r="810" spans="2:8">
      <c r="B810" s="20" t="s">
        <v>368</v>
      </c>
      <c r="C810" s="22" t="s">
        <v>357</v>
      </c>
      <c r="D810" s="50">
        <v>100</v>
      </c>
      <c r="E810" s="16" t="s">
        <v>74</v>
      </c>
      <c r="F810" s="293"/>
      <c r="G810" s="528"/>
      <c r="H810" s="459">
        <f t="shared" ref="H810:H817" si="0">ROUND($D810*F810,2)</f>
        <v>0</v>
      </c>
    </row>
    <row r="811" spans="2:8">
      <c r="B811" s="20" t="s">
        <v>369</v>
      </c>
      <c r="C811" s="22" t="s">
        <v>359</v>
      </c>
      <c r="D811" s="50">
        <v>300</v>
      </c>
      <c r="E811" s="16" t="s">
        <v>74</v>
      </c>
      <c r="F811" s="293"/>
      <c r="G811" s="528"/>
      <c r="H811" s="459">
        <f t="shared" si="0"/>
        <v>0</v>
      </c>
    </row>
    <row r="812" spans="2:8">
      <c r="B812" s="20" t="s">
        <v>370</v>
      </c>
      <c r="C812" s="22" t="s">
        <v>361</v>
      </c>
      <c r="D812" s="50">
        <v>500</v>
      </c>
      <c r="E812" s="16" t="s">
        <v>74</v>
      </c>
      <c r="F812" s="293"/>
      <c r="G812" s="528"/>
      <c r="H812" s="459">
        <f t="shared" si="0"/>
        <v>0</v>
      </c>
    </row>
    <row r="813" spans="2:8">
      <c r="B813" s="20" t="s">
        <v>371</v>
      </c>
      <c r="C813" s="22" t="s">
        <v>363</v>
      </c>
      <c r="D813" s="50">
        <v>250</v>
      </c>
      <c r="E813" s="16" t="s">
        <v>74</v>
      </c>
      <c r="F813" s="293"/>
      <c r="G813" s="528"/>
      <c r="H813" s="459">
        <f t="shared" si="0"/>
        <v>0</v>
      </c>
    </row>
    <row r="814" spans="2:8">
      <c r="B814" s="20" t="s">
        <v>372</v>
      </c>
      <c r="C814" s="22" t="s">
        <v>365</v>
      </c>
      <c r="D814" s="50">
        <v>350</v>
      </c>
      <c r="E814" s="16" t="s">
        <v>74</v>
      </c>
      <c r="F814" s="293"/>
      <c r="G814" s="528"/>
      <c r="H814" s="459">
        <f t="shared" si="0"/>
        <v>0</v>
      </c>
    </row>
    <row r="815" spans="2:8">
      <c r="B815" s="20" t="s">
        <v>373</v>
      </c>
      <c r="C815" s="22" t="s">
        <v>374</v>
      </c>
      <c r="D815" s="50">
        <v>1100</v>
      </c>
      <c r="E815" s="16" t="s">
        <v>74</v>
      </c>
      <c r="F815" s="293"/>
      <c r="G815" s="528"/>
      <c r="H815" s="459">
        <f t="shared" si="0"/>
        <v>0</v>
      </c>
    </row>
    <row r="816" spans="2:8">
      <c r="B816" s="20" t="s">
        <v>375</v>
      </c>
      <c r="C816" s="22" t="s">
        <v>376</v>
      </c>
      <c r="D816" s="50">
        <v>200</v>
      </c>
      <c r="E816" s="16" t="s">
        <v>74</v>
      </c>
      <c r="F816" s="293"/>
      <c r="G816" s="528"/>
      <c r="H816" s="459">
        <f t="shared" si="0"/>
        <v>0</v>
      </c>
    </row>
    <row r="817" spans="2:8">
      <c r="B817" s="20" t="s">
        <v>377</v>
      </c>
      <c r="C817" s="22" t="s">
        <v>378</v>
      </c>
      <c r="D817" s="50">
        <v>50</v>
      </c>
      <c r="E817" s="16" t="s">
        <v>74</v>
      </c>
      <c r="F817" s="293"/>
      <c r="G817" s="528"/>
      <c r="H817" s="459">
        <f t="shared" si="0"/>
        <v>0</v>
      </c>
    </row>
    <row r="818" spans="2:8">
      <c r="B818" s="20"/>
      <c r="C818" s="22"/>
      <c r="D818" s="50"/>
      <c r="E818" s="16"/>
      <c r="F818" s="16"/>
      <c r="G818" s="504"/>
      <c r="H818" s="459"/>
    </row>
    <row r="819" spans="2:8" ht="66" customHeight="1">
      <c r="B819" s="20" t="s">
        <v>379</v>
      </c>
      <c r="C819" s="22" t="s">
        <v>380</v>
      </c>
      <c r="D819" s="50"/>
      <c r="E819" s="16"/>
      <c r="F819" s="16"/>
      <c r="G819" s="504"/>
      <c r="H819" s="459"/>
    </row>
    <row r="820" spans="2:8">
      <c r="B820" s="20" t="s">
        <v>381</v>
      </c>
      <c r="C820" s="22" t="s">
        <v>382</v>
      </c>
      <c r="D820" s="50">
        <v>50</v>
      </c>
      <c r="E820" s="16" t="s">
        <v>74</v>
      </c>
      <c r="F820" s="293"/>
      <c r="G820" s="528"/>
      <c r="H820" s="459">
        <f>ROUND($D820*F820,2)</f>
        <v>0</v>
      </c>
    </row>
    <row r="821" spans="2:8">
      <c r="B821" s="20" t="s">
        <v>383</v>
      </c>
      <c r="C821" s="22" t="s">
        <v>384</v>
      </c>
      <c r="D821" s="50">
        <v>50</v>
      </c>
      <c r="E821" s="16" t="s">
        <v>74</v>
      </c>
      <c r="F821" s="293"/>
      <c r="G821" s="528"/>
      <c r="H821" s="459">
        <f>ROUND($D821*F821,2)</f>
        <v>0</v>
      </c>
    </row>
    <row r="822" spans="2:8">
      <c r="B822" s="20" t="s">
        <v>385</v>
      </c>
      <c r="C822" s="22" t="s">
        <v>386</v>
      </c>
      <c r="D822" s="50">
        <v>50</v>
      </c>
      <c r="E822" s="16" t="s">
        <v>74</v>
      </c>
      <c r="F822" s="293"/>
      <c r="G822" s="528"/>
      <c r="H822" s="459">
        <f>ROUND($D822*F822,2)</f>
        <v>0</v>
      </c>
    </row>
    <row r="823" spans="2:8">
      <c r="B823" s="20" t="s">
        <v>387</v>
      </c>
      <c r="C823" s="22" t="s">
        <v>388</v>
      </c>
      <c r="D823" s="50">
        <v>20</v>
      </c>
      <c r="E823" s="16" t="s">
        <v>74</v>
      </c>
      <c r="F823" s="293"/>
      <c r="G823" s="528"/>
      <c r="H823" s="459">
        <f>ROUND($D823*F823,2)</f>
        <v>0</v>
      </c>
    </row>
    <row r="824" spans="2:8">
      <c r="B824" s="20" t="s">
        <v>389</v>
      </c>
      <c r="C824" s="22" t="s">
        <v>390</v>
      </c>
      <c r="D824" s="50">
        <v>20</v>
      </c>
      <c r="E824" s="16" t="s">
        <v>74</v>
      </c>
      <c r="F824" s="293"/>
      <c r="G824" s="528"/>
      <c r="H824" s="459">
        <f>ROUND($D824*F824,2)</f>
        <v>0</v>
      </c>
    </row>
    <row r="825" spans="2:8">
      <c r="B825" s="20"/>
      <c r="C825" s="22"/>
      <c r="D825" s="50"/>
      <c r="E825" s="16"/>
      <c r="F825" s="16"/>
      <c r="G825" s="504"/>
      <c r="H825" s="459"/>
    </row>
    <row r="826" spans="2:8">
      <c r="B826" s="20"/>
      <c r="C826" s="22"/>
      <c r="D826" s="50"/>
      <c r="E826" s="16"/>
      <c r="F826" s="16"/>
      <c r="G826" s="504"/>
      <c r="H826" s="459"/>
    </row>
    <row r="827" spans="2:8" ht="21" customHeight="1">
      <c r="B827" s="20" t="s">
        <v>391</v>
      </c>
      <c r="C827" s="22" t="s">
        <v>392</v>
      </c>
      <c r="D827" s="50"/>
      <c r="E827" s="16"/>
      <c r="F827" s="16"/>
      <c r="G827" s="504"/>
      <c r="H827" s="459"/>
    </row>
    <row r="828" spans="2:8">
      <c r="B828" s="20" t="s">
        <v>393</v>
      </c>
      <c r="C828" s="22" t="s">
        <v>394</v>
      </c>
      <c r="D828" s="50">
        <v>50</v>
      </c>
      <c r="E828" s="16" t="s">
        <v>63</v>
      </c>
      <c r="F828" s="293"/>
      <c r="G828" s="528"/>
      <c r="H828" s="459">
        <f>ROUND($D828*F828,2)</f>
        <v>0</v>
      </c>
    </row>
    <row r="829" spans="2:8">
      <c r="B829" s="20" t="s">
        <v>395</v>
      </c>
      <c r="C829" s="22" t="s">
        <v>396</v>
      </c>
      <c r="D829" s="50">
        <v>17</v>
      </c>
      <c r="E829" s="16" t="s">
        <v>63</v>
      </c>
      <c r="F829" s="293"/>
      <c r="G829" s="528"/>
      <c r="H829" s="459">
        <f>ROUND($D829*F829,2)</f>
        <v>0</v>
      </c>
    </row>
    <row r="830" spans="2:8">
      <c r="B830" s="20" t="s">
        <v>397</v>
      </c>
      <c r="C830" s="22" t="s">
        <v>398</v>
      </c>
      <c r="D830" s="50">
        <v>50</v>
      </c>
      <c r="E830" s="16" t="s">
        <v>63</v>
      </c>
      <c r="F830" s="293"/>
      <c r="G830" s="528"/>
      <c r="H830" s="459">
        <f>ROUND($D830*F830,2)</f>
        <v>0</v>
      </c>
    </row>
    <row r="831" spans="2:8">
      <c r="B831" s="20" t="s">
        <v>399</v>
      </c>
      <c r="C831" s="22" t="s">
        <v>400</v>
      </c>
      <c r="D831" s="50">
        <v>47</v>
      </c>
      <c r="E831" s="16" t="s">
        <v>63</v>
      </c>
      <c r="F831" s="293"/>
      <c r="G831" s="528"/>
      <c r="H831" s="459">
        <f>ROUND($D831*F831,2)</f>
        <v>0</v>
      </c>
    </row>
    <row r="832" spans="2:8">
      <c r="B832" s="20"/>
      <c r="C832" s="22"/>
      <c r="D832" s="50"/>
      <c r="E832" s="16"/>
      <c r="F832" s="16"/>
      <c r="G832" s="504"/>
      <c r="H832" s="459"/>
    </row>
    <row r="833" spans="2:8" ht="21.75" customHeight="1">
      <c r="B833" s="20" t="s">
        <v>401</v>
      </c>
      <c r="C833" s="22" t="s">
        <v>402</v>
      </c>
      <c r="D833" s="50"/>
      <c r="E833" s="16"/>
      <c r="F833" s="16"/>
      <c r="G833" s="504"/>
      <c r="H833" s="459"/>
    </row>
    <row r="834" spans="2:8">
      <c r="B834" s="20" t="s">
        <v>403</v>
      </c>
      <c r="C834" s="22" t="s">
        <v>262</v>
      </c>
      <c r="D834" s="50">
        <v>30</v>
      </c>
      <c r="E834" s="16" t="s">
        <v>63</v>
      </c>
      <c r="F834" s="293"/>
      <c r="G834" s="528"/>
      <c r="H834" s="459">
        <f>ROUND($D834*F834,2)</f>
        <v>0</v>
      </c>
    </row>
    <row r="835" spans="2:8">
      <c r="B835" s="20" t="s">
        <v>404</v>
      </c>
      <c r="C835" s="22" t="s">
        <v>405</v>
      </c>
      <c r="D835" s="50">
        <v>20</v>
      </c>
      <c r="E835" s="16" t="s">
        <v>63</v>
      </c>
      <c r="F835" s="293"/>
      <c r="G835" s="528"/>
      <c r="H835" s="459">
        <f>ROUND($D835*F835,2)</f>
        <v>0</v>
      </c>
    </row>
    <row r="836" spans="2:8">
      <c r="B836" s="20"/>
      <c r="C836" s="22"/>
      <c r="D836" s="50"/>
      <c r="E836" s="16"/>
      <c r="F836" s="16"/>
      <c r="G836" s="504"/>
      <c r="H836" s="459"/>
    </row>
    <row r="837" spans="2:8" ht="50.25" customHeight="1">
      <c r="B837" s="20" t="s">
        <v>406</v>
      </c>
      <c r="C837" s="22" t="s">
        <v>407</v>
      </c>
      <c r="D837" s="50"/>
      <c r="E837" s="16"/>
      <c r="F837" s="16"/>
      <c r="G837" s="504"/>
      <c r="H837" s="459"/>
    </row>
    <row r="838" spans="2:8">
      <c r="B838" s="20" t="s">
        <v>408</v>
      </c>
      <c r="C838" s="22" t="s">
        <v>409</v>
      </c>
      <c r="D838" s="50">
        <v>52</v>
      </c>
      <c r="E838" s="16" t="s">
        <v>63</v>
      </c>
      <c r="F838" s="293"/>
      <c r="G838" s="528"/>
      <c r="H838" s="459">
        <f>ROUND($D838*F838,2)</f>
        <v>0</v>
      </c>
    </row>
    <row r="839" spans="2:8">
      <c r="B839" s="20" t="s">
        <v>410</v>
      </c>
      <c r="C839" s="22" t="s">
        <v>411</v>
      </c>
      <c r="D839" s="50">
        <v>20</v>
      </c>
      <c r="E839" s="16" t="s">
        <v>63</v>
      </c>
      <c r="F839" s="293"/>
      <c r="G839" s="528"/>
      <c r="H839" s="459">
        <f>ROUND($D839*F839,2)</f>
        <v>0</v>
      </c>
    </row>
    <row r="840" spans="2:8">
      <c r="B840" s="20"/>
      <c r="C840" s="22"/>
      <c r="D840" s="50"/>
      <c r="E840" s="16"/>
      <c r="F840" s="16"/>
      <c r="G840" s="504"/>
      <c r="H840" s="459"/>
    </row>
    <row r="841" spans="2:8" ht="47.25" customHeight="1">
      <c r="B841" s="20" t="s">
        <v>412</v>
      </c>
      <c r="C841" s="22" t="s">
        <v>413</v>
      </c>
      <c r="D841" s="50"/>
      <c r="E841" s="16"/>
      <c r="F841" s="16"/>
      <c r="G841" s="504"/>
      <c r="H841" s="459"/>
    </row>
    <row r="842" spans="2:8">
      <c r="B842" s="20" t="s">
        <v>414</v>
      </c>
      <c r="C842" s="22" t="s">
        <v>415</v>
      </c>
      <c r="D842" s="50">
        <v>1</v>
      </c>
      <c r="E842" s="16" t="s">
        <v>63</v>
      </c>
      <c r="F842" s="293"/>
      <c r="G842" s="528"/>
      <c r="H842" s="459">
        <f>ROUND($D842*F842,2)</f>
        <v>0</v>
      </c>
    </row>
    <row r="843" spans="2:8">
      <c r="B843" s="20" t="s">
        <v>416</v>
      </c>
      <c r="C843" s="22" t="s">
        <v>417</v>
      </c>
      <c r="D843" s="50">
        <v>6</v>
      </c>
      <c r="E843" s="16" t="s">
        <v>63</v>
      </c>
      <c r="F843" s="293"/>
      <c r="G843" s="528"/>
      <c r="H843" s="459">
        <f>ROUND($D843*F843,2)</f>
        <v>0</v>
      </c>
    </row>
    <row r="844" spans="2:8">
      <c r="B844" s="20"/>
      <c r="C844" s="22"/>
      <c r="D844" s="50"/>
      <c r="E844" s="16"/>
      <c r="F844" s="16"/>
      <c r="G844" s="504"/>
      <c r="H844" s="459"/>
    </row>
    <row r="845" spans="2:8" ht="41.25" customHeight="1">
      <c r="B845" s="20" t="s">
        <v>418</v>
      </c>
      <c r="C845" s="22" t="s">
        <v>2825</v>
      </c>
      <c r="D845" s="50"/>
      <c r="E845" s="16"/>
      <c r="F845" s="16"/>
      <c r="G845" s="504"/>
      <c r="H845" s="459"/>
    </row>
    <row r="846" spans="2:8">
      <c r="B846" s="20" t="s">
        <v>419</v>
      </c>
      <c r="C846" s="22" t="s">
        <v>382</v>
      </c>
      <c r="D846" s="50">
        <v>42</v>
      </c>
      <c r="E846" s="16" t="s">
        <v>63</v>
      </c>
      <c r="F846" s="293"/>
      <c r="G846" s="528"/>
      <c r="H846" s="459">
        <f>ROUND($D846*F846,2)</f>
        <v>0</v>
      </c>
    </row>
    <row r="847" spans="2:8">
      <c r="B847" s="20"/>
      <c r="C847" s="22"/>
      <c r="D847" s="50"/>
      <c r="E847" s="16"/>
      <c r="F847" s="16"/>
      <c r="G847" s="504"/>
      <c r="H847" s="459"/>
    </row>
    <row r="848" spans="2:8" ht="158.25" customHeight="1">
      <c r="B848" s="20" t="s">
        <v>420</v>
      </c>
      <c r="C848" s="22" t="s">
        <v>2886</v>
      </c>
      <c r="D848" s="50"/>
      <c r="E848" s="16"/>
      <c r="F848" s="16"/>
      <c r="G848" s="504"/>
      <c r="H848" s="459"/>
    </row>
    <row r="849" spans="2:8">
      <c r="B849" s="20" t="s">
        <v>421</v>
      </c>
      <c r="C849" s="22" t="s">
        <v>422</v>
      </c>
      <c r="D849" s="50">
        <v>15</v>
      </c>
      <c r="E849" s="16" t="s">
        <v>63</v>
      </c>
      <c r="F849" s="293"/>
      <c r="G849" s="528"/>
      <c r="H849" s="459">
        <f t="shared" ref="H849:H854" si="1">ROUND($D849*F849,2)</f>
        <v>0</v>
      </c>
    </row>
    <row r="850" spans="2:8">
      <c r="B850" s="20" t="s">
        <v>423</v>
      </c>
      <c r="C850" s="22" t="s">
        <v>390</v>
      </c>
      <c r="D850" s="50">
        <v>1</v>
      </c>
      <c r="E850" s="16" t="s">
        <v>63</v>
      </c>
      <c r="F850" s="293"/>
      <c r="G850" s="528"/>
      <c r="H850" s="459">
        <f t="shared" si="1"/>
        <v>0</v>
      </c>
    </row>
    <row r="851" spans="2:8">
      <c r="B851" s="20" t="s">
        <v>424</v>
      </c>
      <c r="C851" s="22" t="s">
        <v>425</v>
      </c>
      <c r="D851" s="50">
        <v>5</v>
      </c>
      <c r="E851" s="16" t="s">
        <v>63</v>
      </c>
      <c r="F851" s="293"/>
      <c r="G851" s="528"/>
      <c r="H851" s="459">
        <f t="shared" si="1"/>
        <v>0</v>
      </c>
    </row>
    <row r="852" spans="2:8">
      <c r="B852" s="20" t="s">
        <v>426</v>
      </c>
      <c r="C852" s="22" t="s">
        <v>417</v>
      </c>
      <c r="D852" s="50">
        <v>1</v>
      </c>
      <c r="E852" s="16" t="s">
        <v>63</v>
      </c>
      <c r="F852" s="293"/>
      <c r="G852" s="528"/>
      <c r="H852" s="459">
        <f t="shared" si="1"/>
        <v>0</v>
      </c>
    </row>
    <row r="853" spans="2:8">
      <c r="B853" s="20" t="s">
        <v>427</v>
      </c>
      <c r="C853" s="22" t="s">
        <v>415</v>
      </c>
      <c r="D853" s="50">
        <v>1</v>
      </c>
      <c r="E853" s="16" t="s">
        <v>63</v>
      </c>
      <c r="F853" s="293"/>
      <c r="G853" s="528"/>
      <c r="H853" s="459">
        <f t="shared" si="1"/>
        <v>0</v>
      </c>
    </row>
    <row r="854" spans="2:8">
      <c r="B854" s="20" t="s">
        <v>428</v>
      </c>
      <c r="C854" s="22" t="s">
        <v>342</v>
      </c>
      <c r="D854" s="50">
        <v>2</v>
      </c>
      <c r="E854" s="16" t="s">
        <v>63</v>
      </c>
      <c r="F854" s="293"/>
      <c r="G854" s="528"/>
      <c r="H854" s="459">
        <f t="shared" si="1"/>
        <v>0</v>
      </c>
    </row>
    <row r="855" spans="2:8">
      <c r="B855" s="20"/>
      <c r="C855" s="22"/>
      <c r="D855" s="50"/>
      <c r="E855" s="16"/>
      <c r="F855" s="16"/>
      <c r="G855" s="504"/>
      <c r="H855" s="459"/>
    </row>
    <row r="856" spans="2:8" ht="105">
      <c r="B856" s="20" t="s">
        <v>429</v>
      </c>
      <c r="C856" s="22" t="s">
        <v>430</v>
      </c>
      <c r="D856" s="50"/>
      <c r="E856" s="16"/>
      <c r="F856" s="16"/>
      <c r="G856" s="504"/>
      <c r="H856" s="459"/>
    </row>
    <row r="857" spans="2:8">
      <c r="B857" s="20" t="s">
        <v>431</v>
      </c>
      <c r="C857" s="22" t="s">
        <v>432</v>
      </c>
      <c r="D857" s="50">
        <v>24</v>
      </c>
      <c r="E857" s="16" t="s">
        <v>63</v>
      </c>
      <c r="F857" s="293"/>
      <c r="G857" s="528"/>
      <c r="H857" s="459">
        <f>ROUND($D857*F857,2)</f>
        <v>0</v>
      </c>
    </row>
    <row r="858" spans="2:8">
      <c r="B858" s="20"/>
      <c r="C858" s="22"/>
      <c r="D858" s="50"/>
      <c r="E858" s="16"/>
      <c r="F858" s="16"/>
      <c r="G858" s="504"/>
      <c r="H858" s="459"/>
    </row>
    <row r="859" spans="2:8" ht="90">
      <c r="B859" s="20" t="s">
        <v>433</v>
      </c>
      <c r="C859" s="22" t="s">
        <v>434</v>
      </c>
      <c r="D859" s="50"/>
      <c r="E859" s="16"/>
      <c r="F859" s="16"/>
      <c r="G859" s="504"/>
      <c r="H859" s="459"/>
    </row>
    <row r="860" spans="2:8" s="497" customFormat="1">
      <c r="B860" s="20" t="s">
        <v>435</v>
      </c>
      <c r="C860" s="22" t="s">
        <v>436</v>
      </c>
      <c r="D860" s="50">
        <v>4</v>
      </c>
      <c r="E860" s="16" t="s">
        <v>63</v>
      </c>
      <c r="F860" s="293"/>
      <c r="G860" s="528"/>
      <c r="H860" s="459">
        <f>ROUND($D860*F860,2)</f>
        <v>0</v>
      </c>
    </row>
    <row r="861" spans="2:8" s="497" customFormat="1">
      <c r="B861" s="20" t="s">
        <v>437</v>
      </c>
      <c r="C861" s="22" t="s">
        <v>438</v>
      </c>
      <c r="D861" s="50">
        <v>1</v>
      </c>
      <c r="E861" s="16" t="s">
        <v>63</v>
      </c>
      <c r="F861" s="293"/>
      <c r="G861" s="528"/>
      <c r="H861" s="459">
        <f>ROUND($D861*F861,2)</f>
        <v>0</v>
      </c>
    </row>
    <row r="862" spans="2:8" s="497" customFormat="1">
      <c r="B862" s="20" t="s">
        <v>439</v>
      </c>
      <c r="C862" s="22" t="s">
        <v>440</v>
      </c>
      <c r="D862" s="50">
        <v>1</v>
      </c>
      <c r="E862" s="16" t="s">
        <v>63</v>
      </c>
      <c r="F862" s="293"/>
      <c r="G862" s="528"/>
      <c r="H862" s="459">
        <f>ROUND($D862*F862,2)</f>
        <v>0</v>
      </c>
    </row>
    <row r="863" spans="2:8" s="497" customFormat="1">
      <c r="B863" s="20" t="s">
        <v>441</v>
      </c>
      <c r="C863" s="22" t="s">
        <v>442</v>
      </c>
      <c r="D863" s="50">
        <v>1</v>
      </c>
      <c r="E863" s="16" t="s">
        <v>63</v>
      </c>
      <c r="F863" s="293"/>
      <c r="G863" s="528"/>
      <c r="H863" s="459">
        <f>ROUND($D863*F863,2)</f>
        <v>0</v>
      </c>
    </row>
    <row r="864" spans="2:8" s="497" customFormat="1">
      <c r="B864" s="20"/>
      <c r="C864" s="22"/>
      <c r="D864" s="50"/>
      <c r="E864" s="16"/>
      <c r="F864" s="16"/>
      <c r="G864" s="504"/>
      <c r="H864" s="459"/>
    </row>
    <row r="865" spans="2:8" s="497" customFormat="1" ht="66.75" customHeight="1">
      <c r="B865" s="20" t="s">
        <v>443</v>
      </c>
      <c r="C865" s="22" t="s">
        <v>444</v>
      </c>
      <c r="D865" s="50"/>
      <c r="E865" s="16"/>
      <c r="F865" s="16"/>
      <c r="G865" s="504"/>
      <c r="H865" s="459"/>
    </row>
    <row r="866" spans="2:8" s="497" customFormat="1">
      <c r="B866" s="20" t="s">
        <v>445</v>
      </c>
      <c r="C866" s="22" t="s">
        <v>422</v>
      </c>
      <c r="D866" s="50">
        <v>18</v>
      </c>
      <c r="E866" s="16" t="s">
        <v>63</v>
      </c>
      <c r="F866" s="293"/>
      <c r="G866" s="528"/>
      <c r="H866" s="459">
        <f>ROUND($D866*F866,2)</f>
        <v>0</v>
      </c>
    </row>
    <row r="867" spans="2:8" s="497" customFormat="1">
      <c r="B867" s="20" t="s">
        <v>446</v>
      </c>
      <c r="C867" s="22" t="s">
        <v>390</v>
      </c>
      <c r="D867" s="50">
        <v>1</v>
      </c>
      <c r="E867" s="16" t="s">
        <v>63</v>
      </c>
      <c r="F867" s="293"/>
      <c r="G867" s="528"/>
      <c r="H867" s="459">
        <f>ROUND($D867*F867,2)</f>
        <v>0</v>
      </c>
    </row>
    <row r="868" spans="2:8" s="497" customFormat="1">
      <c r="B868" s="20" t="s">
        <v>447</v>
      </c>
      <c r="C868" s="22" t="s">
        <v>425</v>
      </c>
      <c r="D868" s="50">
        <v>5</v>
      </c>
      <c r="E868" s="16" t="s">
        <v>63</v>
      </c>
      <c r="F868" s="293"/>
      <c r="G868" s="528"/>
      <c r="H868" s="459">
        <f>ROUND($D868*F868,2)</f>
        <v>0</v>
      </c>
    </row>
    <row r="869" spans="2:8" s="497" customFormat="1">
      <c r="B869" s="20" t="s">
        <v>448</v>
      </c>
      <c r="C869" s="22" t="s">
        <v>417</v>
      </c>
      <c r="D869" s="50">
        <v>1</v>
      </c>
      <c r="E869" s="16" t="s">
        <v>63</v>
      </c>
      <c r="F869" s="293"/>
      <c r="G869" s="528"/>
      <c r="H869" s="459">
        <f>ROUND($D869*F869,2)</f>
        <v>0</v>
      </c>
    </row>
    <row r="870" spans="2:8" s="497" customFormat="1">
      <c r="B870" s="20"/>
      <c r="C870" s="22"/>
      <c r="D870" s="50"/>
      <c r="E870" s="16"/>
      <c r="F870" s="15"/>
      <c r="G870" s="504"/>
      <c r="H870" s="459"/>
    </row>
    <row r="871" spans="2:8" s="497" customFormat="1">
      <c r="B871" s="359"/>
      <c r="C871" s="360" t="s">
        <v>449</v>
      </c>
      <c r="D871" s="361"/>
      <c r="E871" s="362"/>
      <c r="F871" s="363"/>
      <c r="G871" s="529"/>
      <c r="H871" s="455">
        <f>SUM(H803:H870)</f>
        <v>0</v>
      </c>
    </row>
    <row r="872" spans="2:8" s="497" customFormat="1">
      <c r="B872" s="20"/>
      <c r="C872" s="22"/>
      <c r="D872" s="50"/>
      <c r="E872" s="16"/>
      <c r="F872" s="15"/>
      <c r="G872" s="504"/>
      <c r="H872" s="459"/>
    </row>
    <row r="873" spans="2:8" s="497" customFormat="1">
      <c r="B873" s="13">
        <v>3.4</v>
      </c>
      <c r="C873" s="29" t="s">
        <v>241</v>
      </c>
      <c r="D873" s="50"/>
      <c r="E873" s="16"/>
      <c r="F873" s="15"/>
      <c r="G873" s="504"/>
      <c r="H873" s="459"/>
    </row>
    <row r="874" spans="2:8" s="497" customFormat="1">
      <c r="B874" s="20"/>
      <c r="C874" s="29"/>
      <c r="D874" s="50"/>
      <c r="E874" s="16"/>
      <c r="F874" s="15"/>
      <c r="G874" s="504"/>
      <c r="H874" s="459"/>
    </row>
    <row r="875" spans="2:8" s="497" customFormat="1">
      <c r="B875" s="20"/>
      <c r="C875" s="22" t="s">
        <v>450</v>
      </c>
      <c r="D875" s="50"/>
      <c r="E875" s="16"/>
      <c r="F875" s="15"/>
      <c r="G875" s="504"/>
      <c r="H875" s="459"/>
    </row>
    <row r="876" spans="2:8" s="497" customFormat="1" ht="35.25" customHeight="1">
      <c r="B876" s="20" t="s">
        <v>451</v>
      </c>
      <c r="C876" s="22" t="s">
        <v>452</v>
      </c>
      <c r="D876" s="50"/>
      <c r="E876" s="16"/>
      <c r="F876" s="15"/>
      <c r="G876" s="504"/>
      <c r="H876" s="459"/>
    </row>
    <row r="877" spans="2:8" s="497" customFormat="1" ht="72" customHeight="1">
      <c r="B877" s="20"/>
      <c r="C877" s="22" t="s">
        <v>453</v>
      </c>
      <c r="D877" s="50"/>
      <c r="E877" s="16"/>
      <c r="F877" s="15"/>
      <c r="G877" s="504"/>
      <c r="H877" s="459"/>
    </row>
    <row r="878" spans="2:8" s="497" customFormat="1" ht="35.25" customHeight="1">
      <c r="B878" s="20"/>
      <c r="C878" s="22" t="s">
        <v>454</v>
      </c>
      <c r="D878" s="50"/>
      <c r="E878" s="16"/>
      <c r="F878" s="15"/>
      <c r="G878" s="504"/>
      <c r="H878" s="459"/>
    </row>
    <row r="879" spans="2:8" s="497" customFormat="1" ht="30">
      <c r="B879" s="20"/>
      <c r="C879" s="22" t="s">
        <v>455</v>
      </c>
      <c r="D879" s="50"/>
      <c r="E879" s="16"/>
      <c r="F879" s="15"/>
      <c r="G879" s="504"/>
      <c r="H879" s="459"/>
    </row>
    <row r="880" spans="2:8" s="497" customFormat="1">
      <c r="B880" s="20"/>
      <c r="C880" s="22" t="s">
        <v>456</v>
      </c>
      <c r="D880" s="50"/>
      <c r="E880" s="16"/>
      <c r="F880" s="15"/>
      <c r="G880" s="504"/>
      <c r="H880" s="459"/>
    </row>
    <row r="881" spans="2:8" s="497" customFormat="1">
      <c r="B881" s="20"/>
      <c r="C881" s="22" t="s">
        <v>457</v>
      </c>
      <c r="D881" s="50"/>
      <c r="E881" s="16"/>
      <c r="F881" s="15"/>
      <c r="G881" s="504"/>
      <c r="H881" s="459"/>
    </row>
    <row r="882" spans="2:8" s="497" customFormat="1">
      <c r="B882" s="20"/>
      <c r="C882" s="22" t="s">
        <v>458</v>
      </c>
      <c r="D882" s="50"/>
      <c r="E882" s="16"/>
      <c r="F882" s="15"/>
      <c r="G882" s="504"/>
      <c r="H882" s="459"/>
    </row>
    <row r="883" spans="2:8" s="497" customFormat="1">
      <c r="B883" s="20"/>
      <c r="C883" s="22" t="s">
        <v>459</v>
      </c>
      <c r="D883" s="50"/>
      <c r="E883" s="16"/>
      <c r="F883" s="15"/>
      <c r="G883" s="504"/>
      <c r="H883" s="459"/>
    </row>
    <row r="884" spans="2:8" s="497" customFormat="1" ht="63.75" customHeight="1">
      <c r="B884" s="20"/>
      <c r="C884" s="22" t="s">
        <v>460</v>
      </c>
      <c r="D884" s="50"/>
      <c r="E884" s="16"/>
      <c r="F884" s="15"/>
      <c r="G884" s="504"/>
      <c r="H884" s="459"/>
    </row>
    <row r="885" spans="2:8" s="497" customFormat="1" ht="51" customHeight="1">
      <c r="B885" s="20"/>
      <c r="C885" s="22" t="s">
        <v>461</v>
      </c>
      <c r="D885" s="50">
        <v>1</v>
      </c>
      <c r="E885" s="16" t="s">
        <v>462</v>
      </c>
      <c r="F885" s="293"/>
      <c r="G885" s="295"/>
      <c r="H885" s="459">
        <f>ROUND($D885*F885,2)</f>
        <v>0</v>
      </c>
    </row>
    <row r="886" spans="2:8" s="497" customFormat="1">
      <c r="B886" s="20"/>
      <c r="C886" s="22"/>
      <c r="D886" s="50"/>
      <c r="E886" s="16"/>
      <c r="F886" s="15"/>
      <c r="G886" s="504"/>
      <c r="H886" s="459"/>
    </row>
    <row r="887" spans="2:8" s="497" customFormat="1">
      <c r="B887" s="20" t="s">
        <v>463</v>
      </c>
      <c r="C887" s="22" t="s">
        <v>464</v>
      </c>
      <c r="D887" s="50"/>
      <c r="E887" s="16"/>
      <c r="F887" s="15"/>
      <c r="G887" s="504"/>
      <c r="H887" s="459"/>
    </row>
    <row r="888" spans="2:8" s="497" customFormat="1" ht="30">
      <c r="B888" s="20"/>
      <c r="C888" s="22" t="s">
        <v>452</v>
      </c>
      <c r="D888" s="50"/>
      <c r="E888" s="16"/>
      <c r="F888" s="15"/>
      <c r="G888" s="504"/>
      <c r="H888" s="459"/>
    </row>
    <row r="889" spans="2:8" s="497" customFormat="1" ht="71.25" customHeight="1">
      <c r="B889" s="20"/>
      <c r="C889" s="22" t="s">
        <v>465</v>
      </c>
      <c r="D889" s="50"/>
      <c r="E889" s="16"/>
      <c r="F889" s="15"/>
      <c r="G889" s="504"/>
      <c r="H889" s="459"/>
    </row>
    <row r="890" spans="2:8" s="497" customFormat="1" ht="30">
      <c r="B890" s="20"/>
      <c r="C890" s="22" t="s">
        <v>454</v>
      </c>
      <c r="D890" s="50"/>
      <c r="E890" s="16"/>
      <c r="F890" s="15"/>
      <c r="G890" s="504"/>
      <c r="H890" s="459"/>
    </row>
    <row r="891" spans="2:8" s="497" customFormat="1" ht="30">
      <c r="B891" s="20"/>
      <c r="C891" s="22" t="s">
        <v>455</v>
      </c>
      <c r="D891" s="50"/>
      <c r="E891" s="16"/>
      <c r="F891" s="15"/>
      <c r="G891" s="504"/>
      <c r="H891" s="459"/>
    </row>
    <row r="892" spans="2:8" s="497" customFormat="1">
      <c r="B892" s="20"/>
      <c r="C892" s="22" t="s">
        <v>466</v>
      </c>
      <c r="D892" s="50"/>
      <c r="E892" s="16"/>
      <c r="F892" s="15"/>
      <c r="G892" s="504"/>
      <c r="H892" s="459"/>
    </row>
    <row r="893" spans="2:8" s="497" customFormat="1">
      <c r="B893" s="20"/>
      <c r="C893" s="22" t="s">
        <v>457</v>
      </c>
      <c r="D893" s="50"/>
      <c r="E893" s="16"/>
      <c r="F893" s="15"/>
      <c r="G893" s="504"/>
      <c r="H893" s="459"/>
    </row>
    <row r="894" spans="2:8" s="497" customFormat="1">
      <c r="B894" s="20"/>
      <c r="C894" s="22" t="s">
        <v>458</v>
      </c>
      <c r="D894" s="50"/>
      <c r="E894" s="16"/>
      <c r="F894" s="15"/>
      <c r="G894" s="504"/>
      <c r="H894" s="459"/>
    </row>
    <row r="895" spans="2:8" s="497" customFormat="1">
      <c r="B895" s="20"/>
      <c r="C895" s="22" t="s">
        <v>467</v>
      </c>
      <c r="D895" s="50"/>
      <c r="E895" s="16"/>
      <c r="F895" s="15"/>
      <c r="G895" s="504"/>
      <c r="H895" s="459"/>
    </row>
    <row r="896" spans="2:8" s="497" customFormat="1" ht="72" customHeight="1">
      <c r="B896" s="20"/>
      <c r="C896" s="22" t="s">
        <v>460</v>
      </c>
      <c r="D896" s="50"/>
      <c r="E896" s="16"/>
      <c r="F896" s="15"/>
      <c r="G896" s="504"/>
      <c r="H896" s="459"/>
    </row>
    <row r="897" spans="2:8" s="497" customFormat="1" ht="50.25" customHeight="1">
      <c r="B897" s="20"/>
      <c r="C897" s="22" t="s">
        <v>468</v>
      </c>
      <c r="D897" s="50">
        <v>1</v>
      </c>
      <c r="E897" s="16" t="s">
        <v>462</v>
      </c>
      <c r="F897" s="293"/>
      <c r="G897" s="295"/>
      <c r="H897" s="459">
        <f>ROUND($D897*F897,2)</f>
        <v>0</v>
      </c>
    </row>
    <row r="898" spans="2:8" s="497" customFormat="1">
      <c r="B898" s="20"/>
      <c r="C898" s="22"/>
      <c r="D898" s="50"/>
      <c r="E898" s="16"/>
      <c r="F898" s="15"/>
      <c r="G898" s="504"/>
      <c r="H898" s="459"/>
    </row>
    <row r="899" spans="2:8" s="497" customFormat="1">
      <c r="B899" s="20" t="s">
        <v>469</v>
      </c>
      <c r="C899" s="22" t="s">
        <v>470</v>
      </c>
      <c r="D899" s="50"/>
      <c r="E899" s="16"/>
      <c r="F899" s="15"/>
      <c r="G899" s="504"/>
      <c r="H899" s="459"/>
    </row>
    <row r="900" spans="2:8" s="497" customFormat="1">
      <c r="B900" s="20" t="s">
        <v>471</v>
      </c>
      <c r="C900" s="22" t="s">
        <v>472</v>
      </c>
      <c r="D900" s="50"/>
      <c r="E900" s="16"/>
      <c r="F900" s="15"/>
      <c r="G900" s="504"/>
      <c r="H900" s="459"/>
    </row>
    <row r="901" spans="2:8" s="497" customFormat="1" ht="83.25" customHeight="1">
      <c r="B901" s="20"/>
      <c r="C901" s="22" t="s">
        <v>473</v>
      </c>
      <c r="D901" s="50"/>
      <c r="E901" s="16"/>
      <c r="F901" s="15"/>
      <c r="G901" s="504"/>
      <c r="H901" s="459"/>
    </row>
    <row r="902" spans="2:8" s="497" customFormat="1" ht="15" customHeight="1">
      <c r="B902" s="20"/>
      <c r="C902" s="22" t="s">
        <v>474</v>
      </c>
      <c r="D902" s="50"/>
      <c r="E902" s="16"/>
      <c r="F902" s="15"/>
      <c r="G902" s="504"/>
      <c r="H902" s="459"/>
    </row>
    <row r="903" spans="2:8" s="497" customFormat="1">
      <c r="B903" s="20"/>
      <c r="C903" s="22" t="s">
        <v>475</v>
      </c>
      <c r="D903" s="50"/>
      <c r="E903" s="16"/>
      <c r="F903" s="15"/>
      <c r="G903" s="504"/>
      <c r="H903" s="459"/>
    </row>
    <row r="904" spans="2:8" s="497" customFormat="1">
      <c r="B904" s="20"/>
      <c r="C904" s="22" t="s">
        <v>476</v>
      </c>
      <c r="D904" s="50"/>
      <c r="E904" s="16"/>
      <c r="F904" s="15"/>
      <c r="G904" s="504"/>
      <c r="H904" s="459"/>
    </row>
    <row r="905" spans="2:8" s="497" customFormat="1">
      <c r="B905" s="20"/>
      <c r="C905" s="22" t="s">
        <v>477</v>
      </c>
      <c r="D905" s="50"/>
      <c r="E905" s="16"/>
      <c r="F905" s="15"/>
      <c r="G905" s="504"/>
      <c r="H905" s="459"/>
    </row>
    <row r="906" spans="2:8" s="497" customFormat="1">
      <c r="B906" s="20"/>
      <c r="C906" s="22" t="s">
        <v>478</v>
      </c>
      <c r="D906" s="50"/>
      <c r="E906" s="16"/>
      <c r="F906" s="15"/>
      <c r="G906" s="504"/>
      <c r="H906" s="459"/>
    </row>
    <row r="907" spans="2:8" s="497" customFormat="1">
      <c r="B907" s="20"/>
      <c r="C907" s="22" t="s">
        <v>479</v>
      </c>
      <c r="D907" s="50"/>
      <c r="E907" s="16"/>
      <c r="F907" s="15"/>
      <c r="G907" s="504"/>
      <c r="H907" s="459"/>
    </row>
    <row r="908" spans="2:8" s="497" customFormat="1">
      <c r="B908" s="20"/>
      <c r="C908" s="22" t="s">
        <v>480</v>
      </c>
      <c r="D908" s="50">
        <v>1</v>
      </c>
      <c r="E908" s="16" t="s">
        <v>462</v>
      </c>
      <c r="F908" s="293"/>
      <c r="G908" s="295"/>
      <c r="H908" s="459">
        <f>ROUND($D908*F908,2)</f>
        <v>0</v>
      </c>
    </row>
    <row r="909" spans="2:8" s="497" customFormat="1">
      <c r="B909" s="20"/>
      <c r="C909" s="22"/>
      <c r="D909" s="50"/>
      <c r="E909" s="16"/>
      <c r="F909" s="15"/>
      <c r="G909" s="504"/>
      <c r="H909" s="459"/>
    </row>
    <row r="910" spans="2:8" s="497" customFormat="1">
      <c r="B910" s="20"/>
      <c r="C910" s="22" t="s">
        <v>475</v>
      </c>
      <c r="D910" s="50"/>
      <c r="E910" s="16"/>
      <c r="F910" s="15"/>
      <c r="G910" s="504"/>
      <c r="H910" s="459"/>
    </row>
    <row r="911" spans="2:8" s="497" customFormat="1">
      <c r="B911" s="20"/>
      <c r="C911" s="22" t="s">
        <v>481</v>
      </c>
      <c r="D911" s="50"/>
      <c r="E911" s="16"/>
      <c r="F911" s="15"/>
      <c r="G911" s="504"/>
      <c r="H911" s="459"/>
    </row>
    <row r="912" spans="2:8" s="497" customFormat="1">
      <c r="B912" s="20"/>
      <c r="C912" s="22" t="s">
        <v>477</v>
      </c>
      <c r="D912" s="50"/>
      <c r="E912" s="16"/>
      <c r="F912" s="15"/>
      <c r="G912" s="504"/>
      <c r="H912" s="459"/>
    </row>
    <row r="913" spans="2:8" s="497" customFormat="1">
      <c r="B913" s="20"/>
      <c r="C913" s="22" t="s">
        <v>482</v>
      </c>
      <c r="D913" s="50"/>
      <c r="E913" s="16"/>
      <c r="F913" s="15"/>
      <c r="G913" s="504"/>
      <c r="H913" s="459"/>
    </row>
    <row r="914" spans="2:8" s="497" customFormat="1">
      <c r="B914" s="20"/>
      <c r="C914" s="22" t="s">
        <v>479</v>
      </c>
      <c r="D914" s="50"/>
      <c r="E914" s="16"/>
      <c r="F914" s="15"/>
      <c r="G914" s="504"/>
      <c r="H914" s="459"/>
    </row>
    <row r="915" spans="2:8" s="497" customFormat="1">
      <c r="B915" s="20"/>
      <c r="C915" s="22" t="s">
        <v>480</v>
      </c>
      <c r="D915" s="50">
        <v>1</v>
      </c>
      <c r="E915" s="16" t="s">
        <v>462</v>
      </c>
      <c r="F915" s="293"/>
      <c r="G915" s="295"/>
      <c r="H915" s="459">
        <f>ROUND($D915*F915,2)</f>
        <v>0</v>
      </c>
    </row>
    <row r="916" spans="2:8" s="497" customFormat="1">
      <c r="B916" s="20"/>
      <c r="C916" s="22"/>
      <c r="D916" s="50"/>
      <c r="E916" s="16"/>
      <c r="F916" s="15"/>
      <c r="G916" s="504"/>
      <c r="H916" s="459"/>
    </row>
    <row r="917" spans="2:8" s="497" customFormat="1" ht="54" customHeight="1">
      <c r="B917" s="20" t="s">
        <v>483</v>
      </c>
      <c r="C917" s="22" t="s">
        <v>484</v>
      </c>
      <c r="D917" s="50">
        <v>6</v>
      </c>
      <c r="E917" s="16" t="s">
        <v>462</v>
      </c>
      <c r="F917" s="293"/>
      <c r="G917" s="295"/>
      <c r="H917" s="459">
        <f>ROUND($D917*F917,2)</f>
        <v>0</v>
      </c>
    </row>
    <row r="918" spans="2:8" s="497" customFormat="1">
      <c r="B918" s="20"/>
      <c r="C918" s="22"/>
      <c r="D918" s="50"/>
      <c r="E918" s="16"/>
      <c r="F918" s="15"/>
      <c r="G918" s="504"/>
      <c r="H918" s="459"/>
    </row>
    <row r="919" spans="2:8" s="497" customFormat="1" ht="53.25" customHeight="1">
      <c r="B919" s="20" t="s">
        <v>485</v>
      </c>
      <c r="C919" s="22" t="s">
        <v>486</v>
      </c>
      <c r="D919" s="50">
        <v>25</v>
      </c>
      <c r="E919" s="16" t="s">
        <v>462</v>
      </c>
      <c r="F919" s="293"/>
      <c r="G919" s="295"/>
      <c r="H919" s="459">
        <f>ROUND($D919*F919,2)</f>
        <v>0</v>
      </c>
    </row>
    <row r="920" spans="2:8" s="497" customFormat="1">
      <c r="B920" s="20"/>
      <c r="C920" s="22"/>
      <c r="D920" s="50"/>
      <c r="E920" s="16"/>
      <c r="F920" s="16"/>
      <c r="G920" s="150"/>
      <c r="H920" s="459"/>
    </row>
    <row r="921" spans="2:8" s="497" customFormat="1" ht="36.75" customHeight="1">
      <c r="B921" s="20" t="s">
        <v>487</v>
      </c>
      <c r="C921" s="22" t="s">
        <v>488</v>
      </c>
      <c r="D921" s="50"/>
      <c r="E921" s="16"/>
      <c r="F921" s="16"/>
      <c r="G921" s="150"/>
      <c r="H921" s="459"/>
    </row>
    <row r="922" spans="2:8" s="497" customFormat="1">
      <c r="B922" s="20" t="s">
        <v>489</v>
      </c>
      <c r="C922" s="22" t="s">
        <v>490</v>
      </c>
      <c r="D922" s="50">
        <v>6</v>
      </c>
      <c r="E922" s="16" t="s">
        <v>74</v>
      </c>
      <c r="F922" s="293"/>
      <c r="G922" s="295"/>
      <c r="H922" s="459">
        <f>ROUND($D922*F922,2)</f>
        <v>0</v>
      </c>
    </row>
    <row r="923" spans="2:8" s="497" customFormat="1">
      <c r="B923" s="20" t="s">
        <v>491</v>
      </c>
      <c r="C923" s="22" t="s">
        <v>492</v>
      </c>
      <c r="D923" s="50">
        <v>24</v>
      </c>
      <c r="E923" s="16" t="s">
        <v>74</v>
      </c>
      <c r="F923" s="293"/>
      <c r="G923" s="295"/>
      <c r="H923" s="459">
        <f>ROUND($D923*F923,2)</f>
        <v>0</v>
      </c>
    </row>
    <row r="924" spans="2:8" s="497" customFormat="1">
      <c r="B924" s="20" t="s">
        <v>493</v>
      </c>
      <c r="C924" s="22" t="s">
        <v>494</v>
      </c>
      <c r="D924" s="50">
        <v>12</v>
      </c>
      <c r="E924" s="16" t="s">
        <v>74</v>
      </c>
      <c r="F924" s="293"/>
      <c r="G924" s="295"/>
      <c r="H924" s="459">
        <f>ROUND($D924*F924,2)</f>
        <v>0</v>
      </c>
    </row>
    <row r="925" spans="2:8" s="497" customFormat="1">
      <c r="B925" s="20" t="s">
        <v>495</v>
      </c>
      <c r="C925" s="22" t="s">
        <v>496</v>
      </c>
      <c r="D925" s="50">
        <v>12</v>
      </c>
      <c r="E925" s="16" t="s">
        <v>74</v>
      </c>
      <c r="F925" s="293"/>
      <c r="G925" s="295"/>
      <c r="H925" s="459">
        <f>ROUND($D925*F925,2)</f>
        <v>0</v>
      </c>
    </row>
    <row r="926" spans="2:8" s="497" customFormat="1">
      <c r="B926" s="20" t="s">
        <v>497</v>
      </c>
      <c r="C926" s="22" t="s">
        <v>498</v>
      </c>
      <c r="D926" s="50">
        <v>6</v>
      </c>
      <c r="E926" s="16" t="s">
        <v>74</v>
      </c>
      <c r="F926" s="293"/>
      <c r="G926" s="295"/>
      <c r="H926" s="459">
        <f>ROUND($D926*F926,2)</f>
        <v>0</v>
      </c>
    </row>
    <row r="927" spans="2:8" s="497" customFormat="1">
      <c r="B927" s="20"/>
      <c r="C927" s="22"/>
      <c r="D927" s="50"/>
      <c r="E927" s="16"/>
      <c r="F927" s="16"/>
      <c r="G927" s="150"/>
      <c r="H927" s="459"/>
    </row>
    <row r="928" spans="2:8" s="497" customFormat="1" ht="39.75" customHeight="1">
      <c r="B928" s="20" t="s">
        <v>499</v>
      </c>
      <c r="C928" s="22" t="s">
        <v>500</v>
      </c>
      <c r="D928" s="50"/>
      <c r="E928" s="16"/>
      <c r="F928" s="16"/>
      <c r="G928" s="150"/>
      <c r="H928" s="459"/>
    </row>
    <row r="929" spans="2:8" s="497" customFormat="1">
      <c r="B929" s="20" t="s">
        <v>501</v>
      </c>
      <c r="C929" s="22" t="s">
        <v>502</v>
      </c>
      <c r="D929" s="50">
        <v>2</v>
      </c>
      <c r="E929" s="16" t="s">
        <v>63</v>
      </c>
      <c r="F929" s="293"/>
      <c r="G929" s="295"/>
      <c r="H929" s="459">
        <f>ROUND($D929*F929,2)</f>
        <v>0</v>
      </c>
    </row>
    <row r="930" spans="2:8" s="497" customFormat="1">
      <c r="B930" s="20" t="s">
        <v>503</v>
      </c>
      <c r="C930" s="22" t="s">
        <v>504</v>
      </c>
      <c r="D930" s="50">
        <v>2</v>
      </c>
      <c r="E930" s="16" t="s">
        <v>63</v>
      </c>
      <c r="F930" s="293"/>
      <c r="G930" s="295"/>
      <c r="H930" s="459">
        <f>ROUND($D930*F930,2)</f>
        <v>0</v>
      </c>
    </row>
    <row r="931" spans="2:8" s="497" customFormat="1">
      <c r="B931" s="20" t="s">
        <v>505</v>
      </c>
      <c r="C931" s="22" t="s">
        <v>506</v>
      </c>
      <c r="D931" s="50">
        <v>1</v>
      </c>
      <c r="E931" s="16" t="s">
        <v>63</v>
      </c>
      <c r="F931" s="293"/>
      <c r="G931" s="295"/>
      <c r="H931" s="459">
        <f>ROUND($D931*F931,2)</f>
        <v>0</v>
      </c>
    </row>
    <row r="932" spans="2:8" s="497" customFormat="1">
      <c r="B932" s="20"/>
      <c r="C932" s="22"/>
      <c r="D932" s="50"/>
      <c r="E932" s="16"/>
      <c r="F932" s="16"/>
      <c r="G932" s="150"/>
      <c r="H932" s="459"/>
    </row>
    <row r="933" spans="2:8" s="497" customFormat="1" ht="36.75" customHeight="1">
      <c r="B933" s="20" t="s">
        <v>507</v>
      </c>
      <c r="C933" s="22" t="s">
        <v>508</v>
      </c>
      <c r="D933" s="50"/>
      <c r="E933" s="16"/>
      <c r="F933" s="16"/>
      <c r="G933" s="150"/>
      <c r="H933" s="459"/>
    </row>
    <row r="934" spans="2:8" s="497" customFormat="1">
      <c r="B934" s="20" t="s">
        <v>509</v>
      </c>
      <c r="C934" s="22" t="s">
        <v>504</v>
      </c>
      <c r="D934" s="50">
        <v>10</v>
      </c>
      <c r="E934" s="16" t="s">
        <v>63</v>
      </c>
      <c r="F934" s="293"/>
      <c r="G934" s="295"/>
      <c r="H934" s="459">
        <f>ROUND($D934*F934,2)</f>
        <v>0</v>
      </c>
    </row>
    <row r="935" spans="2:8" s="497" customFormat="1">
      <c r="B935" s="20" t="s">
        <v>510</v>
      </c>
      <c r="C935" s="22" t="s">
        <v>506</v>
      </c>
      <c r="D935" s="50">
        <v>4</v>
      </c>
      <c r="E935" s="16" t="s">
        <v>63</v>
      </c>
      <c r="F935" s="293"/>
      <c r="G935" s="295"/>
      <c r="H935" s="459">
        <f>ROUND($D935*F935,2)</f>
        <v>0</v>
      </c>
    </row>
    <row r="936" spans="2:8" s="497" customFormat="1">
      <c r="B936" s="20" t="s">
        <v>511</v>
      </c>
      <c r="C936" s="22" t="s">
        <v>512</v>
      </c>
      <c r="D936" s="50">
        <v>6</v>
      </c>
      <c r="E936" s="16" t="s">
        <v>63</v>
      </c>
      <c r="F936" s="293"/>
      <c r="G936" s="295"/>
      <c r="H936" s="459">
        <f>ROUND($D936*F936,2)</f>
        <v>0</v>
      </c>
    </row>
    <row r="937" spans="2:8" s="497" customFormat="1">
      <c r="B937" s="20"/>
      <c r="C937" s="22"/>
      <c r="D937" s="50"/>
      <c r="E937" s="16"/>
      <c r="F937" s="16"/>
      <c r="G937" s="150"/>
      <c r="H937" s="459"/>
    </row>
    <row r="938" spans="2:8" s="497" customFormat="1" ht="30">
      <c r="B938" s="20" t="s">
        <v>513</v>
      </c>
      <c r="C938" s="22" t="s">
        <v>514</v>
      </c>
      <c r="D938" s="50"/>
      <c r="E938" s="16"/>
      <c r="F938" s="16"/>
      <c r="G938" s="150"/>
      <c r="H938" s="459"/>
    </row>
    <row r="939" spans="2:8" s="497" customFormat="1">
      <c r="B939" s="20" t="s">
        <v>515</v>
      </c>
      <c r="C939" s="22" t="s">
        <v>504</v>
      </c>
      <c r="D939" s="50">
        <v>4</v>
      </c>
      <c r="E939" s="16" t="s">
        <v>63</v>
      </c>
      <c r="F939" s="293"/>
      <c r="G939" s="295"/>
      <c r="H939" s="459">
        <f>ROUND($D939*F939,2)</f>
        <v>0</v>
      </c>
    </row>
    <row r="940" spans="2:8" s="497" customFormat="1">
      <c r="B940" s="20" t="s">
        <v>516</v>
      </c>
      <c r="C940" s="22" t="s">
        <v>506</v>
      </c>
      <c r="D940" s="50">
        <v>4</v>
      </c>
      <c r="E940" s="16" t="s">
        <v>63</v>
      </c>
      <c r="F940" s="293"/>
      <c r="G940" s="295"/>
      <c r="H940" s="459">
        <f>ROUND($D940*F940,2)</f>
        <v>0</v>
      </c>
    </row>
    <row r="941" spans="2:8" s="497" customFormat="1">
      <c r="B941" s="20" t="s">
        <v>517</v>
      </c>
      <c r="C941" s="22" t="s">
        <v>512</v>
      </c>
      <c r="D941" s="50">
        <v>2</v>
      </c>
      <c r="E941" s="16" t="s">
        <v>63</v>
      </c>
      <c r="F941" s="293"/>
      <c r="G941" s="295"/>
      <c r="H941" s="459">
        <f>ROUND($D941*F941,2)</f>
        <v>0</v>
      </c>
    </row>
    <row r="942" spans="2:8" s="497" customFormat="1">
      <c r="B942" s="20" t="s">
        <v>518</v>
      </c>
      <c r="C942" s="22" t="s">
        <v>519</v>
      </c>
      <c r="D942" s="50">
        <v>2</v>
      </c>
      <c r="E942" s="16" t="s">
        <v>63</v>
      </c>
      <c r="F942" s="293"/>
      <c r="G942" s="295"/>
      <c r="H942" s="459">
        <f>ROUND($D942*F942,2)</f>
        <v>0</v>
      </c>
    </row>
    <row r="943" spans="2:8" s="497" customFormat="1">
      <c r="B943" s="20"/>
      <c r="C943" s="22"/>
      <c r="D943" s="50"/>
      <c r="E943" s="16"/>
      <c r="F943" s="16"/>
      <c r="G943" s="150"/>
      <c r="H943" s="459"/>
    </row>
    <row r="944" spans="2:8" s="497" customFormat="1" ht="39" customHeight="1">
      <c r="B944" s="20" t="s">
        <v>520</v>
      </c>
      <c r="C944" s="22" t="s">
        <v>521</v>
      </c>
      <c r="D944" s="50">
        <v>4</v>
      </c>
      <c r="E944" s="16" t="s">
        <v>63</v>
      </c>
      <c r="F944" s="293"/>
      <c r="G944" s="295"/>
      <c r="H944" s="459">
        <f>ROUND($D944*F944,2)</f>
        <v>0</v>
      </c>
    </row>
    <row r="945" spans="2:8" s="497" customFormat="1">
      <c r="B945" s="20"/>
      <c r="C945" s="22"/>
      <c r="D945" s="50"/>
      <c r="E945" s="16"/>
      <c r="F945" s="16"/>
      <c r="G945" s="150"/>
      <c r="H945" s="459"/>
    </row>
    <row r="946" spans="2:8" s="497" customFormat="1" ht="38.25" customHeight="1">
      <c r="B946" s="20" t="s">
        <v>522</v>
      </c>
      <c r="C946" s="22" t="s">
        <v>523</v>
      </c>
      <c r="D946" s="50"/>
      <c r="E946" s="16"/>
      <c r="F946" s="16"/>
      <c r="G946" s="150"/>
      <c r="H946" s="459"/>
    </row>
    <row r="947" spans="2:8" s="497" customFormat="1">
      <c r="B947" s="20" t="s">
        <v>524</v>
      </c>
      <c r="C947" s="22" t="s">
        <v>502</v>
      </c>
      <c r="D947" s="50">
        <v>2</v>
      </c>
      <c r="E947" s="16" t="s">
        <v>63</v>
      </c>
      <c r="F947" s="293"/>
      <c r="G947" s="295"/>
      <c r="H947" s="459">
        <f>ROUND($D947*F947,2)</f>
        <v>0</v>
      </c>
    </row>
    <row r="948" spans="2:8" s="497" customFormat="1">
      <c r="B948" s="20" t="s">
        <v>525</v>
      </c>
      <c r="C948" s="22" t="s">
        <v>506</v>
      </c>
      <c r="D948" s="50">
        <v>4</v>
      </c>
      <c r="E948" s="16" t="s">
        <v>63</v>
      </c>
      <c r="F948" s="293"/>
      <c r="G948" s="295"/>
      <c r="H948" s="459">
        <f>ROUND($D948*F948,2)</f>
        <v>0</v>
      </c>
    </row>
    <row r="949" spans="2:8" s="497" customFormat="1">
      <c r="B949" s="20"/>
      <c r="C949" s="22"/>
      <c r="D949" s="50"/>
      <c r="E949" s="16"/>
      <c r="F949" s="16"/>
      <c r="G949" s="150"/>
      <c r="H949" s="459"/>
    </row>
    <row r="950" spans="2:8" s="497" customFormat="1" ht="39" customHeight="1">
      <c r="B950" s="20" t="s">
        <v>526</v>
      </c>
      <c r="C950" s="22" t="s">
        <v>527</v>
      </c>
      <c r="D950" s="50"/>
      <c r="E950" s="16"/>
      <c r="F950" s="16"/>
      <c r="G950" s="150"/>
      <c r="H950" s="459"/>
    </row>
    <row r="951" spans="2:8" s="497" customFormat="1">
      <c r="B951" s="20" t="s">
        <v>528</v>
      </c>
      <c r="C951" s="22" t="s">
        <v>529</v>
      </c>
      <c r="D951" s="50">
        <v>2</v>
      </c>
      <c r="E951" s="16" t="s">
        <v>63</v>
      </c>
      <c r="F951" s="293"/>
      <c r="G951" s="295"/>
      <c r="H951" s="459">
        <f>ROUND($D951*F951,2)</f>
        <v>0</v>
      </c>
    </row>
    <row r="952" spans="2:8" s="497" customFormat="1">
      <c r="B952" s="20" t="s">
        <v>530</v>
      </c>
      <c r="C952" s="22" t="s">
        <v>90</v>
      </c>
      <c r="D952" s="50">
        <v>4</v>
      </c>
      <c r="E952" s="16" t="s">
        <v>63</v>
      </c>
      <c r="F952" s="293"/>
      <c r="G952" s="295"/>
      <c r="H952" s="459">
        <f>ROUND($D952*F952,2)</f>
        <v>0</v>
      </c>
    </row>
    <row r="953" spans="2:8" s="497" customFormat="1">
      <c r="B953" s="20" t="s">
        <v>531</v>
      </c>
      <c r="C953" s="22" t="s">
        <v>173</v>
      </c>
      <c r="D953" s="50">
        <v>2</v>
      </c>
      <c r="E953" s="16" t="s">
        <v>63</v>
      </c>
      <c r="F953" s="293"/>
      <c r="G953" s="295"/>
      <c r="H953" s="459">
        <f>ROUND($D953*F953,2)</f>
        <v>0</v>
      </c>
    </row>
    <row r="954" spans="2:8" s="497" customFormat="1">
      <c r="B954" s="20" t="s">
        <v>532</v>
      </c>
      <c r="C954" s="22" t="s">
        <v>88</v>
      </c>
      <c r="D954" s="50">
        <v>2</v>
      </c>
      <c r="E954" s="16" t="s">
        <v>63</v>
      </c>
      <c r="F954" s="293"/>
      <c r="G954" s="295"/>
      <c r="H954" s="459">
        <f>ROUND($D954*F954,2)</f>
        <v>0</v>
      </c>
    </row>
    <row r="955" spans="2:8" s="497" customFormat="1">
      <c r="B955" s="20"/>
      <c r="C955" s="40"/>
      <c r="D955" s="50"/>
      <c r="E955" s="16"/>
      <c r="F955" s="16"/>
      <c r="G955" s="150"/>
      <c r="H955" s="459"/>
    </row>
    <row r="956" spans="2:8" s="497" customFormat="1" ht="30">
      <c r="B956" s="20" t="s">
        <v>533</v>
      </c>
      <c r="C956" s="22" t="s">
        <v>534</v>
      </c>
      <c r="D956" s="50">
        <v>16</v>
      </c>
      <c r="E956" s="16" t="s">
        <v>63</v>
      </c>
      <c r="F956" s="293"/>
      <c r="G956" s="295"/>
      <c r="H956" s="459">
        <f>ROUND($D956*F956,2)</f>
        <v>0</v>
      </c>
    </row>
    <row r="957" spans="2:8" s="497" customFormat="1">
      <c r="B957" s="20"/>
      <c r="C957" s="22"/>
      <c r="D957" s="50"/>
      <c r="E957" s="16"/>
      <c r="F957" s="16"/>
      <c r="G957" s="150"/>
      <c r="H957" s="459"/>
    </row>
    <row r="958" spans="2:8" s="497" customFormat="1" ht="60">
      <c r="B958" s="20" t="s">
        <v>535</v>
      </c>
      <c r="C958" s="22" t="s">
        <v>2570</v>
      </c>
      <c r="D958" s="66"/>
      <c r="E958" s="148"/>
      <c r="F958" s="16"/>
      <c r="G958" s="150"/>
      <c r="H958" s="459"/>
    </row>
    <row r="959" spans="2:8" s="497" customFormat="1">
      <c r="B959" s="20" t="s">
        <v>536</v>
      </c>
      <c r="C959" s="22" t="s">
        <v>537</v>
      </c>
      <c r="D959" s="50">
        <v>5</v>
      </c>
      <c r="E959" s="148" t="s">
        <v>63</v>
      </c>
      <c r="F959" s="293"/>
      <c r="G959" s="295"/>
      <c r="H959" s="459">
        <f>ROUND($D959*F959,2)</f>
        <v>0</v>
      </c>
    </row>
    <row r="960" spans="2:8" s="497" customFormat="1">
      <c r="B960" s="20" t="s">
        <v>538</v>
      </c>
      <c r="C960" s="22" t="s">
        <v>539</v>
      </c>
      <c r="D960" s="50">
        <v>4</v>
      </c>
      <c r="E960" s="148" t="s">
        <v>63</v>
      </c>
      <c r="F960" s="293"/>
      <c r="G960" s="295"/>
      <c r="H960" s="459">
        <f>ROUND($D960*F960,2)</f>
        <v>0</v>
      </c>
    </row>
    <row r="961" spans="2:8" s="497" customFormat="1">
      <c r="B961" s="359"/>
      <c r="C961" s="360" t="s">
        <v>540</v>
      </c>
      <c r="D961" s="361"/>
      <c r="E961" s="362"/>
      <c r="F961" s="363"/>
      <c r="G961" s="529"/>
      <c r="H961" s="455">
        <f>SUM(H885:H960)</f>
        <v>0</v>
      </c>
    </row>
    <row r="962" spans="2:8" s="497" customFormat="1">
      <c r="B962" s="20"/>
      <c r="C962" s="22"/>
      <c r="D962" s="50"/>
      <c r="E962" s="16"/>
      <c r="F962" s="15"/>
      <c r="G962" s="504"/>
      <c r="H962" s="459"/>
    </row>
    <row r="963" spans="2:8" s="497" customFormat="1">
      <c r="B963" s="13">
        <v>3.5</v>
      </c>
      <c r="C963" s="29" t="s">
        <v>242</v>
      </c>
      <c r="D963" s="50"/>
      <c r="E963" s="16"/>
      <c r="F963" s="23"/>
      <c r="G963" s="527"/>
      <c r="H963" s="459"/>
    </row>
    <row r="964" spans="2:8" s="497" customFormat="1">
      <c r="B964" s="20"/>
      <c r="C964" s="22"/>
      <c r="D964" s="50"/>
      <c r="E964" s="16"/>
      <c r="F964" s="15"/>
      <c r="G964" s="504"/>
      <c r="H964" s="459"/>
    </row>
    <row r="965" spans="2:8" s="497" customFormat="1" ht="45">
      <c r="B965" s="20" t="s">
        <v>541</v>
      </c>
      <c r="C965" s="22" t="s">
        <v>542</v>
      </c>
      <c r="D965" s="50"/>
      <c r="E965" s="16"/>
      <c r="F965" s="15"/>
      <c r="G965" s="504"/>
      <c r="H965" s="459"/>
    </row>
    <row r="966" spans="2:8" s="497" customFormat="1">
      <c r="B966" s="20" t="s">
        <v>543</v>
      </c>
      <c r="C966" s="22" t="s">
        <v>544</v>
      </c>
      <c r="D966" s="50">
        <v>4</v>
      </c>
      <c r="E966" s="16" t="s">
        <v>63</v>
      </c>
      <c r="F966" s="294"/>
      <c r="G966" s="528"/>
      <c r="H966" s="459">
        <f t="shared" ref="H966:H975" si="2">ROUND($D966*F966,2)</f>
        <v>0</v>
      </c>
    </row>
    <row r="967" spans="2:8" s="497" customFormat="1">
      <c r="B967" s="20" t="s">
        <v>545</v>
      </c>
      <c r="C967" s="22" t="s">
        <v>546</v>
      </c>
      <c r="D967" s="50">
        <v>2</v>
      </c>
      <c r="E967" s="16" t="s">
        <v>63</v>
      </c>
      <c r="F967" s="294"/>
      <c r="G967" s="528"/>
      <c r="H967" s="459">
        <f t="shared" si="2"/>
        <v>0</v>
      </c>
    </row>
    <row r="968" spans="2:8" s="497" customFormat="1">
      <c r="B968" s="20" t="s">
        <v>547</v>
      </c>
      <c r="C968" s="22" t="s">
        <v>548</v>
      </c>
      <c r="D968" s="50">
        <v>1</v>
      </c>
      <c r="E968" s="16" t="s">
        <v>63</v>
      </c>
      <c r="F968" s="294"/>
      <c r="G968" s="528"/>
      <c r="H968" s="459">
        <f t="shared" si="2"/>
        <v>0</v>
      </c>
    </row>
    <row r="969" spans="2:8" s="497" customFormat="1">
      <c r="B969" s="20" t="s">
        <v>549</v>
      </c>
      <c r="C969" s="22" t="s">
        <v>550</v>
      </c>
      <c r="D969" s="50">
        <v>4</v>
      </c>
      <c r="E969" s="16" t="s">
        <v>63</v>
      </c>
      <c r="F969" s="294"/>
      <c r="G969" s="528"/>
      <c r="H969" s="459">
        <f t="shared" si="2"/>
        <v>0</v>
      </c>
    </row>
    <row r="970" spans="2:8" s="497" customFormat="1">
      <c r="B970" s="20" t="s">
        <v>551</v>
      </c>
      <c r="C970" s="22" t="s">
        <v>552</v>
      </c>
      <c r="D970" s="50">
        <v>4</v>
      </c>
      <c r="E970" s="16" t="s">
        <v>63</v>
      </c>
      <c r="F970" s="294"/>
      <c r="G970" s="528"/>
      <c r="H970" s="459">
        <f t="shared" si="2"/>
        <v>0</v>
      </c>
    </row>
    <row r="971" spans="2:8" s="497" customFormat="1">
      <c r="B971" s="20" t="s">
        <v>553</v>
      </c>
      <c r="C971" s="22" t="s">
        <v>554</v>
      </c>
      <c r="D971" s="50">
        <v>3</v>
      </c>
      <c r="E971" s="16" t="s">
        <v>63</v>
      </c>
      <c r="F971" s="294"/>
      <c r="G971" s="528"/>
      <c r="H971" s="459">
        <f t="shared" si="2"/>
        <v>0</v>
      </c>
    </row>
    <row r="972" spans="2:8" s="497" customFormat="1">
      <c r="B972" s="20" t="s">
        <v>555</v>
      </c>
      <c r="C972" s="22" t="s">
        <v>556</v>
      </c>
      <c r="D972" s="50">
        <v>5</v>
      </c>
      <c r="E972" s="16" t="s">
        <v>63</v>
      </c>
      <c r="F972" s="294"/>
      <c r="G972" s="528"/>
      <c r="H972" s="459">
        <f t="shared" si="2"/>
        <v>0</v>
      </c>
    </row>
    <row r="973" spans="2:8" s="497" customFormat="1">
      <c r="B973" s="20" t="s">
        <v>557</v>
      </c>
      <c r="C973" s="22" t="s">
        <v>558</v>
      </c>
      <c r="D973" s="50">
        <v>2</v>
      </c>
      <c r="E973" s="16" t="s">
        <v>63</v>
      </c>
      <c r="F973" s="294"/>
      <c r="G973" s="528"/>
      <c r="H973" s="459">
        <f t="shared" si="2"/>
        <v>0</v>
      </c>
    </row>
    <row r="974" spans="2:8" s="497" customFormat="1">
      <c r="B974" s="20" t="s">
        <v>559</v>
      </c>
      <c r="C974" s="22" t="s">
        <v>560</v>
      </c>
      <c r="D974" s="50">
        <v>2</v>
      </c>
      <c r="E974" s="16" t="s">
        <v>63</v>
      </c>
      <c r="F974" s="294"/>
      <c r="G974" s="528"/>
      <c r="H974" s="459">
        <f t="shared" si="2"/>
        <v>0</v>
      </c>
    </row>
    <row r="975" spans="2:8" s="497" customFormat="1">
      <c r="B975" s="20" t="s">
        <v>561</v>
      </c>
      <c r="C975" s="22" t="s">
        <v>562</v>
      </c>
      <c r="D975" s="50">
        <v>2</v>
      </c>
      <c r="E975" s="16" t="s">
        <v>63</v>
      </c>
      <c r="F975" s="294"/>
      <c r="G975" s="528"/>
      <c r="H975" s="459">
        <f t="shared" si="2"/>
        <v>0</v>
      </c>
    </row>
    <row r="976" spans="2:8" s="497" customFormat="1">
      <c r="B976" s="20"/>
      <c r="C976" s="22"/>
      <c r="D976" s="50"/>
      <c r="E976" s="16"/>
      <c r="F976" s="15"/>
      <c r="G976" s="504"/>
      <c r="H976" s="459"/>
    </row>
    <row r="977" spans="2:8" s="497" customFormat="1">
      <c r="B977" s="20" t="s">
        <v>563</v>
      </c>
      <c r="C977" s="22" t="s">
        <v>564</v>
      </c>
      <c r="D977" s="50">
        <v>100</v>
      </c>
      <c r="E977" s="16" t="s">
        <v>565</v>
      </c>
      <c r="F977" s="293"/>
      <c r="G977" s="295"/>
      <c r="H977" s="459">
        <f>ROUND($D977*F977,2)</f>
        <v>0</v>
      </c>
    </row>
    <row r="978" spans="2:8" s="497" customFormat="1">
      <c r="B978" s="20"/>
      <c r="C978" s="22"/>
      <c r="D978" s="50"/>
      <c r="E978" s="16"/>
      <c r="F978" s="16"/>
      <c r="G978" s="150"/>
      <c r="H978" s="459"/>
    </row>
    <row r="979" spans="2:8" s="497" customFormat="1" ht="45">
      <c r="B979" s="20" t="s">
        <v>566</v>
      </c>
      <c r="C979" s="22" t="s">
        <v>567</v>
      </c>
      <c r="D979" s="50"/>
      <c r="E979" s="16"/>
      <c r="F979" s="16"/>
      <c r="G979" s="150"/>
      <c r="H979" s="459"/>
    </row>
    <row r="980" spans="2:8" s="497" customFormat="1">
      <c r="B980" s="20" t="s">
        <v>568</v>
      </c>
      <c r="C980" s="22" t="s">
        <v>386</v>
      </c>
      <c r="D980" s="50">
        <v>27</v>
      </c>
      <c r="E980" s="16" t="s">
        <v>63</v>
      </c>
      <c r="F980" s="293"/>
      <c r="G980" s="295"/>
      <c r="H980" s="459">
        <f t="shared" ref="H980:H985" si="3">ROUND($D980*F980,2)</f>
        <v>0</v>
      </c>
    </row>
    <row r="981" spans="2:8" s="497" customFormat="1">
      <c r="B981" s="20" t="s">
        <v>569</v>
      </c>
      <c r="C981" s="22" t="s">
        <v>388</v>
      </c>
      <c r="D981" s="50">
        <v>4</v>
      </c>
      <c r="E981" s="16" t="s">
        <v>63</v>
      </c>
      <c r="F981" s="293"/>
      <c r="G981" s="295"/>
      <c r="H981" s="459">
        <f t="shared" si="3"/>
        <v>0</v>
      </c>
    </row>
    <row r="982" spans="2:8" s="497" customFormat="1">
      <c r="B982" s="20" t="s">
        <v>570</v>
      </c>
      <c r="C982" s="22" t="s">
        <v>390</v>
      </c>
      <c r="D982" s="50">
        <v>30</v>
      </c>
      <c r="E982" s="16" t="s">
        <v>63</v>
      </c>
      <c r="F982" s="293"/>
      <c r="G982" s="295"/>
      <c r="H982" s="459">
        <f t="shared" si="3"/>
        <v>0</v>
      </c>
    </row>
    <row r="983" spans="2:8" s="497" customFormat="1">
      <c r="B983" s="20" t="s">
        <v>571</v>
      </c>
      <c r="C983" s="22" t="s">
        <v>425</v>
      </c>
      <c r="D983" s="50">
        <v>30</v>
      </c>
      <c r="E983" s="16" t="s">
        <v>63</v>
      </c>
      <c r="F983" s="293"/>
      <c r="G983" s="295"/>
      <c r="H983" s="459">
        <f t="shared" si="3"/>
        <v>0</v>
      </c>
    </row>
    <row r="984" spans="2:8" s="497" customFormat="1">
      <c r="B984" s="20" t="s">
        <v>572</v>
      </c>
      <c r="C984" s="22" t="s">
        <v>417</v>
      </c>
      <c r="D984" s="50">
        <v>35</v>
      </c>
      <c r="E984" s="16" t="s">
        <v>63</v>
      </c>
      <c r="F984" s="293"/>
      <c r="G984" s="295"/>
      <c r="H984" s="459">
        <f t="shared" si="3"/>
        <v>0</v>
      </c>
    </row>
    <row r="985" spans="2:8" s="497" customFormat="1">
      <c r="B985" s="20" t="s">
        <v>573</v>
      </c>
      <c r="C985" s="22" t="s">
        <v>415</v>
      </c>
      <c r="D985" s="50">
        <v>1</v>
      </c>
      <c r="E985" s="16" t="s">
        <v>63</v>
      </c>
      <c r="F985" s="293"/>
      <c r="G985" s="295"/>
      <c r="H985" s="459">
        <f t="shared" si="3"/>
        <v>0</v>
      </c>
    </row>
    <row r="986" spans="2:8" s="497" customFormat="1">
      <c r="B986" s="20"/>
      <c r="C986" s="22"/>
      <c r="D986" s="50"/>
      <c r="E986" s="16"/>
      <c r="F986" s="16"/>
      <c r="G986" s="150"/>
      <c r="H986" s="459"/>
    </row>
    <row r="987" spans="2:8" s="497" customFormat="1" ht="60" customHeight="1">
      <c r="B987" s="20" t="s">
        <v>574</v>
      </c>
      <c r="C987" s="22" t="s">
        <v>575</v>
      </c>
      <c r="D987" s="50">
        <v>25</v>
      </c>
      <c r="E987" s="16" t="s">
        <v>462</v>
      </c>
      <c r="F987" s="293"/>
      <c r="G987" s="295"/>
      <c r="H987" s="459">
        <f>ROUND($D987*F987,2)</f>
        <v>0</v>
      </c>
    </row>
    <row r="988" spans="2:8" s="497" customFormat="1">
      <c r="B988" s="20"/>
      <c r="C988" s="22"/>
      <c r="D988" s="50"/>
      <c r="E988" s="16"/>
      <c r="F988" s="16"/>
      <c r="G988" s="150"/>
      <c r="H988" s="459"/>
    </row>
    <row r="989" spans="2:8" s="497" customFormat="1" ht="60">
      <c r="B989" s="20" t="s">
        <v>576</v>
      </c>
      <c r="C989" s="22" t="s">
        <v>577</v>
      </c>
      <c r="D989" s="50"/>
      <c r="E989" s="16"/>
      <c r="F989" s="16"/>
      <c r="G989" s="150"/>
      <c r="H989" s="459"/>
    </row>
    <row r="990" spans="2:8" s="497" customFormat="1">
      <c r="B990" s="20" t="s">
        <v>578</v>
      </c>
      <c r="C990" s="22" t="s">
        <v>579</v>
      </c>
      <c r="D990" s="50"/>
      <c r="E990" s="16"/>
      <c r="F990" s="16"/>
      <c r="G990" s="150"/>
      <c r="H990" s="459"/>
    </row>
    <row r="991" spans="2:8" s="497" customFormat="1">
      <c r="B991" s="20" t="s">
        <v>580</v>
      </c>
      <c r="C991" s="22" t="s">
        <v>581</v>
      </c>
      <c r="D991" s="50">
        <v>25</v>
      </c>
      <c r="E991" s="16" t="s">
        <v>63</v>
      </c>
      <c r="F991" s="293"/>
      <c r="G991" s="295"/>
      <c r="H991" s="459">
        <f>ROUND($D991*F991,2)</f>
        <v>0</v>
      </c>
    </row>
    <row r="992" spans="2:8" s="497" customFormat="1">
      <c r="B992" s="20"/>
      <c r="C992" s="22"/>
      <c r="D992" s="50"/>
      <c r="E992" s="16"/>
      <c r="F992" s="16"/>
      <c r="G992" s="150"/>
      <c r="H992" s="459"/>
    </row>
    <row r="993" spans="2:8" s="497" customFormat="1" ht="50.25" customHeight="1">
      <c r="B993" s="20" t="s">
        <v>582</v>
      </c>
      <c r="C993" s="22" t="s">
        <v>583</v>
      </c>
      <c r="D993" s="50"/>
      <c r="E993" s="16"/>
      <c r="F993" s="16"/>
      <c r="G993" s="150"/>
      <c r="H993" s="459"/>
    </row>
    <row r="994" spans="2:8" s="497" customFormat="1">
      <c r="B994" s="20" t="s">
        <v>584</v>
      </c>
      <c r="C994" s="22" t="s">
        <v>585</v>
      </c>
      <c r="D994" s="50">
        <v>70</v>
      </c>
      <c r="E994" s="16" t="s">
        <v>63</v>
      </c>
      <c r="F994" s="293"/>
      <c r="G994" s="295"/>
      <c r="H994" s="459">
        <f>ROUND($D994*F994,2)</f>
        <v>0</v>
      </c>
    </row>
    <row r="995" spans="2:8" s="497" customFormat="1">
      <c r="B995" s="20"/>
      <c r="C995" s="22"/>
      <c r="D995" s="50"/>
      <c r="E995" s="16"/>
      <c r="F995" s="16"/>
      <c r="G995" s="150"/>
      <c r="H995" s="459"/>
    </row>
    <row r="996" spans="2:8" s="497" customFormat="1" ht="105">
      <c r="B996" s="20" t="s">
        <v>586</v>
      </c>
      <c r="C996" s="22" t="s">
        <v>587</v>
      </c>
      <c r="D996" s="50"/>
      <c r="E996" s="16"/>
      <c r="F996" s="16"/>
      <c r="G996" s="150"/>
      <c r="H996" s="459"/>
    </row>
    <row r="997" spans="2:8" s="497" customFormat="1" ht="45">
      <c r="B997" s="20" t="s">
        <v>588</v>
      </c>
      <c r="C997" s="22" t="s">
        <v>589</v>
      </c>
      <c r="D997" s="50"/>
      <c r="E997" s="16"/>
      <c r="F997" s="16"/>
      <c r="G997" s="150"/>
      <c r="H997" s="459"/>
    </row>
    <row r="998" spans="2:8" s="497" customFormat="1">
      <c r="B998" s="20" t="s">
        <v>590</v>
      </c>
      <c r="C998" s="22" t="s">
        <v>591</v>
      </c>
      <c r="D998" s="50">
        <v>27</v>
      </c>
      <c r="E998" s="16" t="s">
        <v>63</v>
      </c>
      <c r="F998" s="293"/>
      <c r="G998" s="295"/>
      <c r="H998" s="459">
        <f>ROUND($D998*F998,2)</f>
        <v>0</v>
      </c>
    </row>
    <row r="999" spans="2:8" s="497" customFormat="1">
      <c r="B999" s="20"/>
      <c r="C999" s="22"/>
      <c r="D999" s="50"/>
      <c r="E999" s="16"/>
      <c r="F999" s="16"/>
      <c r="G999" s="150"/>
      <c r="H999" s="459"/>
    </row>
    <row r="1000" spans="2:8" s="497" customFormat="1" ht="165">
      <c r="B1000" s="20" t="s">
        <v>592</v>
      </c>
      <c r="C1000" s="22" t="s">
        <v>593</v>
      </c>
      <c r="D1000" s="50"/>
      <c r="E1000" s="16"/>
      <c r="F1000" s="16"/>
      <c r="G1000" s="150"/>
      <c r="H1000" s="459"/>
    </row>
    <row r="1001" spans="2:8" s="497" customFormat="1">
      <c r="B1001" s="20" t="s">
        <v>594</v>
      </c>
      <c r="C1001" s="22" t="s">
        <v>595</v>
      </c>
      <c r="D1001" s="50">
        <v>200</v>
      </c>
      <c r="E1001" s="16" t="s">
        <v>63</v>
      </c>
      <c r="F1001" s="293"/>
      <c r="G1001" s="295"/>
      <c r="H1001" s="459">
        <f>ROUND($D1001*F1001,2)</f>
        <v>0</v>
      </c>
    </row>
    <row r="1002" spans="2:8" s="497" customFormat="1">
      <c r="B1002" s="20"/>
      <c r="C1002" s="22"/>
      <c r="D1002" s="50"/>
      <c r="E1002" s="16"/>
      <c r="F1002" s="16"/>
      <c r="G1002" s="150"/>
      <c r="H1002" s="459"/>
    </row>
    <row r="1003" spans="2:8" s="497" customFormat="1" ht="105">
      <c r="B1003" s="20" t="s">
        <v>596</v>
      </c>
      <c r="C1003" s="22" t="s">
        <v>597</v>
      </c>
      <c r="D1003" s="50"/>
      <c r="E1003" s="16"/>
      <c r="F1003" s="16"/>
      <c r="G1003" s="150"/>
      <c r="H1003" s="459"/>
    </row>
    <row r="1004" spans="2:8" s="497" customFormat="1">
      <c r="B1004" s="20" t="s">
        <v>598</v>
      </c>
      <c r="C1004" s="22" t="s">
        <v>599</v>
      </c>
      <c r="D1004" s="50">
        <v>5</v>
      </c>
      <c r="E1004" s="16" t="s">
        <v>63</v>
      </c>
      <c r="F1004" s="293"/>
      <c r="G1004" s="295"/>
      <c r="H1004" s="459">
        <f t="shared" ref="H1004:H1012" si="4">ROUND($D1004*F1004,2)</f>
        <v>0</v>
      </c>
    </row>
    <row r="1005" spans="2:8" s="497" customFormat="1">
      <c r="B1005" s="20" t="s">
        <v>601</v>
      </c>
      <c r="C1005" s="22" t="s">
        <v>602</v>
      </c>
      <c r="D1005" s="50">
        <v>4</v>
      </c>
      <c r="E1005" s="16" t="s">
        <v>63</v>
      </c>
      <c r="F1005" s="293"/>
      <c r="G1005" s="295"/>
      <c r="H1005" s="459">
        <f t="shared" si="4"/>
        <v>0</v>
      </c>
    </row>
    <row r="1006" spans="2:8" s="497" customFormat="1">
      <c r="B1006" s="20" t="s">
        <v>603</v>
      </c>
      <c r="C1006" s="22" t="s">
        <v>604</v>
      </c>
      <c r="D1006" s="50">
        <v>15</v>
      </c>
      <c r="E1006" s="16" t="s">
        <v>63</v>
      </c>
      <c r="F1006" s="293"/>
      <c r="G1006" s="295"/>
      <c r="H1006" s="459">
        <f t="shared" si="4"/>
        <v>0</v>
      </c>
    </row>
    <row r="1007" spans="2:8" s="497" customFormat="1">
      <c r="B1007" s="20" t="s">
        <v>605</v>
      </c>
      <c r="C1007" s="22" t="s">
        <v>606</v>
      </c>
      <c r="D1007" s="50">
        <v>15</v>
      </c>
      <c r="E1007" s="16" t="s">
        <v>63</v>
      </c>
      <c r="F1007" s="293"/>
      <c r="G1007" s="295"/>
      <c r="H1007" s="459">
        <f t="shared" si="4"/>
        <v>0</v>
      </c>
    </row>
    <row r="1008" spans="2:8" s="497" customFormat="1">
      <c r="B1008" s="20" t="s">
        <v>607</v>
      </c>
      <c r="C1008" s="22" t="s">
        <v>608</v>
      </c>
      <c r="D1008" s="50">
        <v>8</v>
      </c>
      <c r="E1008" s="16" t="s">
        <v>63</v>
      </c>
      <c r="F1008" s="293"/>
      <c r="G1008" s="295"/>
      <c r="H1008" s="459">
        <f t="shared" si="4"/>
        <v>0</v>
      </c>
    </row>
    <row r="1009" spans="2:8" s="497" customFormat="1">
      <c r="B1009" s="20" t="s">
        <v>609</v>
      </c>
      <c r="C1009" s="22" t="s">
        <v>610</v>
      </c>
      <c r="D1009" s="50">
        <v>8</v>
      </c>
      <c r="E1009" s="16" t="s">
        <v>63</v>
      </c>
      <c r="F1009" s="293"/>
      <c r="G1009" s="295"/>
      <c r="H1009" s="459">
        <f t="shared" si="4"/>
        <v>0</v>
      </c>
    </row>
    <row r="1010" spans="2:8" s="497" customFormat="1">
      <c r="B1010" s="20" t="s">
        <v>611</v>
      </c>
      <c r="C1010" s="22" t="s">
        <v>612</v>
      </c>
      <c r="D1010" s="50">
        <v>1</v>
      </c>
      <c r="E1010" s="16" t="s">
        <v>63</v>
      </c>
      <c r="F1010" s="293"/>
      <c r="G1010" s="295"/>
      <c r="H1010" s="459">
        <f t="shared" si="4"/>
        <v>0</v>
      </c>
    </row>
    <row r="1011" spans="2:8" s="497" customFormat="1">
      <c r="B1011" s="20" t="s">
        <v>613</v>
      </c>
      <c r="C1011" s="22" t="s">
        <v>614</v>
      </c>
      <c r="D1011" s="50">
        <v>1</v>
      </c>
      <c r="E1011" s="16" t="s">
        <v>63</v>
      </c>
      <c r="F1011" s="293"/>
      <c r="G1011" s="295"/>
      <c r="H1011" s="459">
        <f t="shared" si="4"/>
        <v>0</v>
      </c>
    </row>
    <row r="1012" spans="2:8" s="497" customFormat="1">
      <c r="B1012" s="20" t="s">
        <v>615</v>
      </c>
      <c r="C1012" s="22" t="s">
        <v>616</v>
      </c>
      <c r="D1012" s="50">
        <v>10</v>
      </c>
      <c r="E1012" s="16" t="s">
        <v>63</v>
      </c>
      <c r="F1012" s="293"/>
      <c r="G1012" s="295"/>
      <c r="H1012" s="459">
        <f t="shared" si="4"/>
        <v>0</v>
      </c>
    </row>
    <row r="1013" spans="2:8" s="497" customFormat="1">
      <c r="B1013" s="20"/>
      <c r="C1013" s="22"/>
      <c r="D1013" s="50"/>
      <c r="E1013" s="16"/>
      <c r="F1013" s="16"/>
      <c r="G1013" s="150"/>
      <c r="H1013" s="459"/>
    </row>
    <row r="1014" spans="2:8" s="497" customFormat="1" ht="60">
      <c r="B1014" s="20" t="s">
        <v>617</v>
      </c>
      <c r="C1014" s="22" t="s">
        <v>618</v>
      </c>
      <c r="D1014" s="50">
        <v>12</v>
      </c>
      <c r="E1014" s="16" t="s">
        <v>63</v>
      </c>
      <c r="F1014" s="293"/>
      <c r="G1014" s="295"/>
      <c r="H1014" s="459">
        <f>ROUND($D1014*F1014,2)</f>
        <v>0</v>
      </c>
    </row>
    <row r="1015" spans="2:8" s="497" customFormat="1">
      <c r="B1015" s="20"/>
      <c r="C1015" s="22"/>
      <c r="D1015" s="50"/>
      <c r="E1015" s="16"/>
      <c r="F1015" s="16"/>
      <c r="G1015" s="150"/>
      <c r="H1015" s="459"/>
    </row>
    <row r="1016" spans="2:8" s="497" customFormat="1" ht="30">
      <c r="B1016" s="149" t="s">
        <v>619</v>
      </c>
      <c r="C1016" s="150" t="s">
        <v>620</v>
      </c>
      <c r="D1016" s="50">
        <v>5</v>
      </c>
      <c r="E1016" s="16" t="s">
        <v>565</v>
      </c>
      <c r="F1016" s="293"/>
      <c r="G1016" s="295"/>
      <c r="H1016" s="459">
        <f>ROUND($D1016*F1016,2)</f>
        <v>0</v>
      </c>
    </row>
    <row r="1017" spans="2:8" s="497" customFormat="1">
      <c r="B1017" s="149"/>
      <c r="C1017" s="150"/>
      <c r="D1017" s="50"/>
      <c r="E1017" s="16"/>
      <c r="F1017" s="16"/>
      <c r="G1017" s="150"/>
      <c r="H1017" s="459"/>
    </row>
    <row r="1018" spans="2:8" s="497" customFormat="1" ht="60">
      <c r="B1018" s="149" t="s">
        <v>621</v>
      </c>
      <c r="C1018" s="150" t="s">
        <v>622</v>
      </c>
      <c r="D1018" s="50">
        <v>100</v>
      </c>
      <c r="E1018" s="16" t="s">
        <v>63</v>
      </c>
      <c r="F1018" s="293"/>
      <c r="G1018" s="530"/>
      <c r="H1018" s="459">
        <f>ROUND($D1018*F1018,2)</f>
        <v>0</v>
      </c>
    </row>
    <row r="1019" spans="2:8" s="497" customFormat="1">
      <c r="B1019" s="149"/>
      <c r="C1019" s="150"/>
      <c r="D1019" s="50"/>
      <c r="E1019" s="16"/>
      <c r="F1019" s="16"/>
      <c r="G1019" s="531"/>
      <c r="H1019" s="459"/>
    </row>
    <row r="1020" spans="2:8" s="497" customFormat="1" ht="30">
      <c r="B1020" s="149" t="s">
        <v>623</v>
      </c>
      <c r="C1020" s="150" t="s">
        <v>624</v>
      </c>
      <c r="D1020" s="50">
        <v>200</v>
      </c>
      <c r="E1020" s="16" t="s">
        <v>74</v>
      </c>
      <c r="F1020" s="293"/>
      <c r="G1020" s="530"/>
      <c r="H1020" s="459">
        <f>ROUND($D1020*F1020,2)</f>
        <v>0</v>
      </c>
    </row>
    <row r="1021" spans="2:8" s="497" customFormat="1">
      <c r="B1021" s="20"/>
      <c r="C1021" s="22"/>
      <c r="D1021" s="50"/>
      <c r="E1021" s="16"/>
      <c r="F1021" s="15"/>
      <c r="G1021" s="504"/>
      <c r="H1021" s="459"/>
    </row>
    <row r="1022" spans="2:8" s="497" customFormat="1">
      <c r="B1022" s="364"/>
      <c r="C1022" s="360" t="s">
        <v>625</v>
      </c>
      <c r="D1022" s="361"/>
      <c r="E1022" s="362"/>
      <c r="F1022" s="365"/>
      <c r="G1022" s="526"/>
      <c r="H1022" s="455">
        <f>SUM(H966:H1021)</f>
        <v>0</v>
      </c>
    </row>
    <row r="1023" spans="2:8" s="497" customFormat="1">
      <c r="B1023" s="20"/>
      <c r="C1023" s="22"/>
      <c r="D1023" s="50"/>
      <c r="E1023" s="16"/>
      <c r="F1023" s="15"/>
      <c r="G1023" s="504"/>
      <c r="H1023" s="459"/>
    </row>
    <row r="1024" spans="2:8" s="497" customFormat="1">
      <c r="B1024" s="13">
        <v>3.6</v>
      </c>
      <c r="C1024" s="29" t="s">
        <v>626</v>
      </c>
      <c r="D1024" s="50"/>
      <c r="E1024" s="16"/>
      <c r="F1024" s="15"/>
      <c r="G1024" s="504"/>
      <c r="H1024" s="459"/>
    </row>
    <row r="1025" spans="2:8" s="497" customFormat="1">
      <c r="B1025" s="20"/>
      <c r="C1025" s="22"/>
      <c r="D1025" s="50"/>
      <c r="E1025" s="16"/>
      <c r="F1025" s="15"/>
      <c r="G1025" s="504"/>
      <c r="H1025" s="459"/>
    </row>
    <row r="1026" spans="2:8" s="497" customFormat="1">
      <c r="B1026" s="20" t="s">
        <v>627</v>
      </c>
      <c r="C1026" s="29" t="s">
        <v>628</v>
      </c>
      <c r="D1026" s="50"/>
      <c r="E1026" s="16"/>
      <c r="F1026" s="15"/>
      <c r="G1026" s="504"/>
      <c r="H1026" s="459"/>
    </row>
    <row r="1027" spans="2:8" s="497" customFormat="1">
      <c r="B1027" s="20"/>
      <c r="C1027" s="22"/>
      <c r="D1027" s="50"/>
      <c r="E1027" s="16"/>
      <c r="F1027" s="15"/>
      <c r="G1027" s="504"/>
      <c r="H1027" s="459"/>
    </row>
    <row r="1028" spans="2:8" s="497" customFormat="1" ht="225">
      <c r="B1028" s="20" t="s">
        <v>629</v>
      </c>
      <c r="C1028" s="22" t="s">
        <v>630</v>
      </c>
      <c r="D1028" s="50"/>
      <c r="E1028" s="16"/>
      <c r="F1028" s="15"/>
      <c r="G1028" s="504"/>
      <c r="H1028" s="459"/>
    </row>
    <row r="1029" spans="2:8" s="497" customFormat="1">
      <c r="B1029" s="20"/>
      <c r="C1029" s="22"/>
      <c r="D1029" s="50"/>
      <c r="E1029" s="16"/>
      <c r="F1029" s="15"/>
      <c r="G1029" s="504"/>
      <c r="H1029" s="459"/>
    </row>
    <row r="1030" spans="2:8" s="497" customFormat="1">
      <c r="B1030" s="20"/>
      <c r="C1030" s="22" t="s">
        <v>631</v>
      </c>
      <c r="D1030" s="50"/>
      <c r="E1030" s="16"/>
      <c r="F1030" s="15"/>
      <c r="G1030" s="504"/>
      <c r="H1030" s="459"/>
    </row>
    <row r="1031" spans="2:8" s="497" customFormat="1">
      <c r="B1031" s="20"/>
      <c r="C1031" s="22" t="s">
        <v>632</v>
      </c>
      <c r="D1031" s="50"/>
      <c r="E1031" s="16"/>
      <c r="F1031" s="15"/>
      <c r="G1031" s="504"/>
      <c r="H1031" s="459"/>
    </row>
    <row r="1032" spans="2:8" s="497" customFormat="1">
      <c r="B1032" s="20"/>
      <c r="C1032" s="22" t="s">
        <v>633</v>
      </c>
      <c r="D1032" s="50"/>
      <c r="E1032" s="16"/>
      <c r="F1032" s="15"/>
      <c r="G1032" s="504"/>
      <c r="H1032" s="459"/>
    </row>
    <row r="1033" spans="2:8" s="497" customFormat="1" ht="30">
      <c r="B1033" s="20"/>
      <c r="C1033" s="22" t="s">
        <v>634</v>
      </c>
      <c r="D1033" s="50">
        <v>1</v>
      </c>
      <c r="E1033" s="16" t="s">
        <v>462</v>
      </c>
      <c r="F1033" s="293"/>
      <c r="G1033" s="295"/>
      <c r="H1033" s="460">
        <f>ROUND($D1033*F1033,2)</f>
        <v>0</v>
      </c>
    </row>
    <row r="1034" spans="2:8" s="497" customFormat="1">
      <c r="B1034" s="20"/>
      <c r="C1034" s="22"/>
      <c r="D1034" s="50"/>
      <c r="E1034" s="16"/>
      <c r="F1034" s="16"/>
      <c r="G1034" s="150"/>
      <c r="H1034" s="460"/>
    </row>
    <row r="1035" spans="2:8" s="497" customFormat="1">
      <c r="B1035" s="20" t="s">
        <v>635</v>
      </c>
      <c r="C1035" s="29" t="s">
        <v>636</v>
      </c>
      <c r="D1035" s="50"/>
      <c r="E1035" s="16"/>
      <c r="F1035" s="16"/>
      <c r="G1035" s="150"/>
      <c r="H1035" s="460"/>
    </row>
    <row r="1036" spans="2:8" s="497" customFormat="1" ht="225">
      <c r="B1036" s="20" t="s">
        <v>637</v>
      </c>
      <c r="C1036" s="22" t="s">
        <v>638</v>
      </c>
      <c r="D1036" s="50"/>
      <c r="E1036" s="16"/>
      <c r="F1036" s="16"/>
      <c r="G1036" s="150"/>
      <c r="H1036" s="460"/>
    </row>
    <row r="1037" spans="2:8" s="497" customFormat="1">
      <c r="B1037" s="20"/>
      <c r="C1037" s="22"/>
      <c r="D1037" s="50"/>
      <c r="E1037" s="16"/>
      <c r="F1037" s="16"/>
      <c r="G1037" s="150"/>
      <c r="H1037" s="460"/>
    </row>
    <row r="1038" spans="2:8" s="497" customFormat="1">
      <c r="B1038" s="20"/>
      <c r="C1038" s="22" t="s">
        <v>631</v>
      </c>
      <c r="D1038" s="50"/>
      <c r="E1038" s="16"/>
      <c r="F1038" s="16"/>
      <c r="G1038" s="150"/>
      <c r="H1038" s="460"/>
    </row>
    <row r="1039" spans="2:8" s="497" customFormat="1">
      <c r="B1039" s="20"/>
      <c r="C1039" s="22" t="s">
        <v>632</v>
      </c>
      <c r="D1039" s="50"/>
      <c r="E1039" s="16"/>
      <c r="F1039" s="16"/>
      <c r="G1039" s="150"/>
      <c r="H1039" s="460"/>
    </row>
    <row r="1040" spans="2:8">
      <c r="B1040" s="20"/>
      <c r="C1040" s="22" t="s">
        <v>633</v>
      </c>
      <c r="D1040" s="50"/>
      <c r="E1040" s="16"/>
      <c r="F1040" s="16"/>
      <c r="G1040" s="150"/>
      <c r="H1040" s="460"/>
    </row>
    <row r="1041" spans="2:8" ht="30">
      <c r="B1041" s="20"/>
      <c r="C1041" s="22" t="s">
        <v>639</v>
      </c>
      <c r="D1041" s="50">
        <v>1</v>
      </c>
      <c r="E1041" s="16" t="s">
        <v>462</v>
      </c>
      <c r="F1041" s="293"/>
      <c r="G1041" s="295"/>
      <c r="H1041" s="460">
        <f>ROUND($D1041*F1041,2)</f>
        <v>0</v>
      </c>
    </row>
    <row r="1042" spans="2:8" s="495" customFormat="1">
      <c r="B1042" s="20"/>
      <c r="C1042" s="22"/>
      <c r="D1042" s="50"/>
      <c r="E1042" s="16"/>
      <c r="F1042" s="16"/>
      <c r="G1042" s="150"/>
      <c r="H1042" s="460"/>
    </row>
    <row r="1043" spans="2:8" s="495" customFormat="1">
      <c r="B1043" s="20"/>
      <c r="C1043" s="22" t="s">
        <v>640</v>
      </c>
      <c r="D1043" s="50"/>
      <c r="E1043" s="16"/>
      <c r="F1043" s="16"/>
      <c r="G1043" s="150"/>
      <c r="H1043" s="460"/>
    </row>
    <row r="1044" spans="2:8" s="495" customFormat="1">
      <c r="B1044" s="20"/>
      <c r="C1044" s="22"/>
      <c r="D1044" s="50"/>
      <c r="E1044" s="16"/>
      <c r="F1044" s="16"/>
      <c r="G1044" s="150"/>
      <c r="H1044" s="460"/>
    </row>
    <row r="1045" spans="2:8" s="495" customFormat="1" ht="56.25" customHeight="1">
      <c r="B1045" s="20" t="s">
        <v>641</v>
      </c>
      <c r="C1045" s="22" t="s">
        <v>642</v>
      </c>
      <c r="D1045" s="50"/>
      <c r="E1045" s="16"/>
      <c r="F1045" s="16"/>
      <c r="G1045" s="150"/>
      <c r="H1045" s="460"/>
    </row>
    <row r="1046" spans="2:8" s="495" customFormat="1">
      <c r="B1046" s="20" t="s">
        <v>643</v>
      </c>
      <c r="C1046" s="22" t="s">
        <v>644</v>
      </c>
      <c r="D1046" s="50">
        <v>50</v>
      </c>
      <c r="E1046" s="16" t="s">
        <v>74</v>
      </c>
      <c r="F1046" s="293"/>
      <c r="G1046" s="295"/>
      <c r="H1046" s="460">
        <f>ROUND($D1046*F1046,2)</f>
        <v>0</v>
      </c>
    </row>
    <row r="1047" spans="2:8" s="495" customFormat="1">
      <c r="B1047" s="20"/>
      <c r="C1047" s="22"/>
      <c r="D1047" s="50"/>
      <c r="E1047" s="16"/>
      <c r="F1047" s="16"/>
      <c r="G1047" s="150"/>
      <c r="H1047" s="460"/>
    </row>
    <row r="1048" spans="2:8" s="495" customFormat="1">
      <c r="B1048" s="20" t="s">
        <v>645</v>
      </c>
      <c r="C1048" s="22" t="s">
        <v>646</v>
      </c>
      <c r="D1048" s="50">
        <v>20</v>
      </c>
      <c r="E1048" s="16" t="s">
        <v>74</v>
      </c>
      <c r="F1048" s="293"/>
      <c r="G1048" s="295"/>
      <c r="H1048" s="460">
        <f>ROUND($D1048*F1048,2)</f>
        <v>0</v>
      </c>
    </row>
    <row r="1049" spans="2:8" s="495" customFormat="1">
      <c r="B1049" s="20"/>
      <c r="C1049" s="22"/>
      <c r="D1049" s="50"/>
      <c r="E1049" s="16"/>
      <c r="F1049" s="16"/>
      <c r="G1049" s="150"/>
      <c r="H1049" s="460"/>
    </row>
    <row r="1050" spans="2:8" s="495" customFormat="1">
      <c r="B1050" s="20" t="s">
        <v>647</v>
      </c>
      <c r="C1050" s="22" t="s">
        <v>648</v>
      </c>
      <c r="D1050" s="50">
        <v>10</v>
      </c>
      <c r="E1050" s="16" t="s">
        <v>74</v>
      </c>
      <c r="F1050" s="293"/>
      <c r="G1050" s="295"/>
      <c r="H1050" s="460">
        <f>ROUND($D1050*F1050,2)</f>
        <v>0</v>
      </c>
    </row>
    <row r="1051" spans="2:8" s="495" customFormat="1">
      <c r="B1051" s="20"/>
      <c r="C1051" s="22"/>
      <c r="D1051" s="50"/>
      <c r="E1051" s="16"/>
      <c r="F1051" s="16"/>
      <c r="G1051" s="150"/>
      <c r="H1051" s="460"/>
    </row>
    <row r="1052" spans="2:8" s="495" customFormat="1">
      <c r="B1052" s="20"/>
      <c r="C1052" s="22"/>
      <c r="D1052" s="50"/>
      <c r="E1052" s="16"/>
      <c r="F1052" s="16"/>
      <c r="G1052" s="150"/>
      <c r="H1052" s="460"/>
    </row>
    <row r="1053" spans="2:8" s="495" customFormat="1" ht="45">
      <c r="B1053" s="20" t="s">
        <v>649</v>
      </c>
      <c r="C1053" s="22" t="s">
        <v>650</v>
      </c>
      <c r="D1053" s="50"/>
      <c r="E1053" s="16"/>
      <c r="F1053" s="16"/>
      <c r="G1053" s="150"/>
      <c r="H1053" s="460"/>
    </row>
    <row r="1054" spans="2:8" s="495" customFormat="1">
      <c r="B1054" s="20"/>
      <c r="C1054" s="22"/>
      <c r="D1054" s="50"/>
      <c r="E1054" s="16"/>
      <c r="F1054" s="16"/>
      <c r="G1054" s="150"/>
      <c r="H1054" s="460"/>
    </row>
    <row r="1055" spans="2:8" s="495" customFormat="1">
      <c r="B1055" s="20" t="s">
        <v>651</v>
      </c>
      <c r="C1055" s="22" t="s">
        <v>652</v>
      </c>
      <c r="D1055" s="50">
        <v>500</v>
      </c>
      <c r="E1055" s="16" t="s">
        <v>74</v>
      </c>
      <c r="F1055" s="293"/>
      <c r="G1055" s="295"/>
      <c r="H1055" s="460">
        <f>ROUND($D1055*F1055,2)</f>
        <v>0</v>
      </c>
    </row>
    <row r="1056" spans="2:8" s="495" customFormat="1">
      <c r="B1056" s="20"/>
      <c r="C1056" s="22"/>
      <c r="D1056" s="50"/>
      <c r="E1056" s="16"/>
      <c r="F1056" s="16"/>
      <c r="G1056" s="150"/>
      <c r="H1056" s="460"/>
    </row>
    <row r="1057" spans="2:8" s="495" customFormat="1">
      <c r="B1057" s="20" t="s">
        <v>653</v>
      </c>
      <c r="C1057" s="22" t="s">
        <v>654</v>
      </c>
      <c r="D1057" s="50">
        <v>20</v>
      </c>
      <c r="E1057" s="16" t="s">
        <v>74</v>
      </c>
      <c r="F1057" s="293"/>
      <c r="G1057" s="295"/>
      <c r="H1057" s="460">
        <f>ROUND($D1057*F1057,2)</f>
        <v>0</v>
      </c>
    </row>
    <row r="1058" spans="2:8" s="495" customFormat="1">
      <c r="B1058" s="20"/>
      <c r="C1058" s="22"/>
      <c r="D1058" s="50"/>
      <c r="E1058" s="16"/>
      <c r="F1058" s="16"/>
      <c r="G1058" s="150"/>
      <c r="H1058" s="460"/>
    </row>
    <row r="1059" spans="2:8" s="495" customFormat="1" ht="45">
      <c r="B1059" s="20" t="s">
        <v>655</v>
      </c>
      <c r="C1059" s="22" t="s">
        <v>656</v>
      </c>
      <c r="D1059" s="50"/>
      <c r="E1059" s="16"/>
      <c r="F1059" s="16"/>
      <c r="G1059" s="150"/>
      <c r="H1059" s="460"/>
    </row>
    <row r="1060" spans="2:8" s="495" customFormat="1">
      <c r="B1060" s="20"/>
      <c r="C1060" s="22"/>
      <c r="D1060" s="50"/>
      <c r="E1060" s="16"/>
      <c r="F1060" s="16"/>
      <c r="G1060" s="150"/>
      <c r="H1060" s="460"/>
    </row>
    <row r="1061" spans="2:8" s="495" customFormat="1">
      <c r="B1061" s="20" t="s">
        <v>657</v>
      </c>
      <c r="C1061" s="22" t="s">
        <v>658</v>
      </c>
      <c r="D1061" s="50">
        <v>20</v>
      </c>
      <c r="E1061" s="16" t="s">
        <v>63</v>
      </c>
      <c r="F1061" s="293"/>
      <c r="G1061" s="295"/>
      <c r="H1061" s="460">
        <f>ROUND($D1061*F1061,2)</f>
        <v>0</v>
      </c>
    </row>
    <row r="1062" spans="2:8" s="495" customFormat="1">
      <c r="B1062" s="20"/>
      <c r="C1062" s="22"/>
      <c r="D1062" s="50"/>
      <c r="E1062" s="16"/>
      <c r="F1062" s="16"/>
      <c r="G1062" s="150"/>
      <c r="H1062" s="460"/>
    </row>
    <row r="1063" spans="2:8" s="495" customFormat="1">
      <c r="B1063" s="20" t="s">
        <v>659</v>
      </c>
      <c r="C1063" s="22" t="s">
        <v>654</v>
      </c>
      <c r="D1063" s="50">
        <v>20</v>
      </c>
      <c r="E1063" s="16" t="s">
        <v>63</v>
      </c>
      <c r="F1063" s="293"/>
      <c r="G1063" s="295"/>
      <c r="H1063" s="460">
        <f>ROUND($D1063*F1063,2)</f>
        <v>0</v>
      </c>
    </row>
    <row r="1064" spans="2:8" s="495" customFormat="1">
      <c r="B1064" s="20"/>
      <c r="C1064" s="22"/>
      <c r="D1064" s="50"/>
      <c r="E1064" s="16"/>
      <c r="F1064" s="16"/>
      <c r="G1064" s="150"/>
      <c r="H1064" s="460"/>
    </row>
    <row r="1065" spans="2:8" s="495" customFormat="1">
      <c r="B1065" s="20" t="s">
        <v>660</v>
      </c>
      <c r="C1065" s="22" t="s">
        <v>654</v>
      </c>
      <c r="D1065" s="50">
        <v>20</v>
      </c>
      <c r="E1065" s="16" t="s">
        <v>63</v>
      </c>
      <c r="F1065" s="293"/>
      <c r="G1065" s="295"/>
      <c r="H1065" s="460">
        <f>ROUND($D1065*F1065,2)</f>
        <v>0</v>
      </c>
    </row>
    <row r="1066" spans="2:8" s="495" customFormat="1">
      <c r="B1066" s="20"/>
      <c r="C1066" s="22"/>
      <c r="D1066" s="50"/>
      <c r="E1066" s="16"/>
      <c r="F1066" s="16"/>
      <c r="G1066" s="150"/>
      <c r="H1066" s="460"/>
    </row>
    <row r="1067" spans="2:8" s="495" customFormat="1" ht="30">
      <c r="B1067" s="20" t="s">
        <v>661</v>
      </c>
      <c r="C1067" s="22" t="s">
        <v>662</v>
      </c>
      <c r="D1067" s="50"/>
      <c r="E1067" s="16"/>
      <c r="F1067" s="16"/>
      <c r="G1067" s="150"/>
      <c r="H1067" s="460"/>
    </row>
    <row r="1068" spans="2:8" s="495" customFormat="1">
      <c r="B1068" s="20"/>
      <c r="C1068" s="22"/>
      <c r="D1068" s="50"/>
      <c r="E1068" s="16"/>
      <c r="F1068" s="16"/>
      <c r="G1068" s="150"/>
      <c r="H1068" s="460"/>
    </row>
    <row r="1069" spans="2:8" s="495" customFormat="1">
      <c r="B1069" s="20" t="s">
        <v>663</v>
      </c>
      <c r="C1069" s="22" t="s">
        <v>664</v>
      </c>
      <c r="D1069" s="50">
        <v>20</v>
      </c>
      <c r="E1069" s="16" t="s">
        <v>74</v>
      </c>
      <c r="F1069" s="293"/>
      <c r="G1069" s="295"/>
      <c r="H1069" s="460">
        <f>ROUND($D1069*F1069,2)</f>
        <v>0</v>
      </c>
    </row>
    <row r="1070" spans="2:8" s="495" customFormat="1">
      <c r="B1070" s="20"/>
      <c r="C1070" s="22"/>
      <c r="D1070" s="50"/>
      <c r="E1070" s="16"/>
      <c r="F1070" s="16"/>
      <c r="G1070" s="150"/>
      <c r="H1070" s="460"/>
    </row>
    <row r="1071" spans="2:8" s="495" customFormat="1">
      <c r="B1071" s="20" t="s">
        <v>665</v>
      </c>
      <c r="C1071" s="22" t="s">
        <v>666</v>
      </c>
      <c r="D1071" s="50">
        <v>20</v>
      </c>
      <c r="E1071" s="16" t="s">
        <v>74</v>
      </c>
      <c r="F1071" s="293"/>
      <c r="G1071" s="295"/>
      <c r="H1071" s="460">
        <f>ROUND($D1071*F1071,2)</f>
        <v>0</v>
      </c>
    </row>
    <row r="1072" spans="2:8" s="495" customFormat="1">
      <c r="B1072" s="20"/>
      <c r="C1072" s="22"/>
      <c r="D1072" s="50"/>
      <c r="E1072" s="16"/>
      <c r="F1072" s="16"/>
      <c r="G1072" s="150"/>
      <c r="H1072" s="460"/>
    </row>
    <row r="1073" spans="2:8" s="495" customFormat="1" ht="30">
      <c r="B1073" s="20" t="s">
        <v>667</v>
      </c>
      <c r="C1073" s="22" t="s">
        <v>662</v>
      </c>
      <c r="D1073" s="50">
        <v>2</v>
      </c>
      <c r="E1073" s="16" t="s">
        <v>462</v>
      </c>
      <c r="F1073" s="293"/>
      <c r="G1073" s="295"/>
      <c r="H1073" s="460">
        <f>ROUND($D1073*F1073,2)</f>
        <v>0</v>
      </c>
    </row>
    <row r="1074" spans="2:8" s="495" customFormat="1">
      <c r="B1074" s="20"/>
      <c r="C1074" s="22"/>
      <c r="D1074" s="50"/>
      <c r="E1074" s="16"/>
      <c r="F1074" s="16"/>
      <c r="G1074" s="150"/>
      <c r="H1074" s="460"/>
    </row>
    <row r="1075" spans="2:8" s="495" customFormat="1">
      <c r="B1075" s="20"/>
      <c r="C1075" s="22" t="s">
        <v>668</v>
      </c>
      <c r="D1075" s="50"/>
      <c r="E1075" s="16"/>
      <c r="F1075" s="16"/>
      <c r="G1075" s="150"/>
      <c r="H1075" s="460"/>
    </row>
    <row r="1076" spans="2:8" s="495" customFormat="1">
      <c r="B1076" s="20"/>
      <c r="C1076" s="22"/>
      <c r="D1076" s="50"/>
      <c r="E1076" s="16"/>
      <c r="F1076" s="16"/>
      <c r="G1076" s="150"/>
      <c r="H1076" s="460"/>
    </row>
    <row r="1077" spans="2:8" s="495" customFormat="1" ht="30">
      <c r="B1077" s="20" t="s">
        <v>669</v>
      </c>
      <c r="C1077" s="22" t="s">
        <v>670</v>
      </c>
      <c r="D1077" s="50"/>
      <c r="E1077" s="16"/>
      <c r="F1077" s="16"/>
      <c r="G1077" s="150"/>
      <c r="H1077" s="460"/>
    </row>
    <row r="1078" spans="2:8" s="495" customFormat="1">
      <c r="B1078" s="20"/>
      <c r="C1078" s="22"/>
      <c r="D1078" s="50"/>
      <c r="E1078" s="16"/>
      <c r="F1078" s="16"/>
      <c r="G1078" s="150"/>
      <c r="H1078" s="460"/>
    </row>
    <row r="1079" spans="2:8" s="495" customFormat="1">
      <c r="B1079" s="20" t="s">
        <v>671</v>
      </c>
      <c r="C1079" s="22" t="s">
        <v>672</v>
      </c>
      <c r="D1079" s="50">
        <v>50</v>
      </c>
      <c r="E1079" s="16" t="s">
        <v>74</v>
      </c>
      <c r="F1079" s="293"/>
      <c r="G1079" s="295"/>
      <c r="H1079" s="460">
        <f>ROUND($D1079*F1079,2)</f>
        <v>0</v>
      </c>
    </row>
    <row r="1080" spans="2:8" s="495" customFormat="1">
      <c r="B1080" s="20"/>
      <c r="C1080" s="22"/>
      <c r="D1080" s="50"/>
      <c r="E1080" s="16"/>
      <c r="F1080" s="15"/>
      <c r="G1080" s="504"/>
      <c r="H1080" s="459"/>
    </row>
    <row r="1081" spans="2:8" s="495" customFormat="1">
      <c r="B1081" s="364"/>
      <c r="C1081" s="360" t="s">
        <v>673</v>
      </c>
      <c r="D1081" s="361"/>
      <c r="E1081" s="362"/>
      <c r="F1081" s="363"/>
      <c r="G1081" s="529"/>
      <c r="H1081" s="455">
        <f>SUM(H1033:H1080)</f>
        <v>0</v>
      </c>
    </row>
    <row r="1082" spans="2:8" s="495" customFormat="1">
      <c r="B1082" s="20"/>
      <c r="C1082" s="22"/>
      <c r="D1082" s="50"/>
      <c r="E1082" s="16"/>
      <c r="F1082" s="15"/>
      <c r="G1082" s="504"/>
      <c r="H1082" s="459"/>
    </row>
    <row r="1083" spans="2:8" s="495" customFormat="1">
      <c r="B1083" s="13">
        <v>3.7</v>
      </c>
      <c r="C1083" s="29" t="s">
        <v>244</v>
      </c>
      <c r="D1083" s="50"/>
      <c r="E1083" s="16"/>
      <c r="F1083" s="23"/>
      <c r="G1083" s="527"/>
      <c r="H1083" s="457"/>
    </row>
    <row r="1084" spans="2:8" s="495" customFormat="1" ht="205.5" customHeight="1">
      <c r="B1084" s="20"/>
      <c r="C1084" s="22" t="s">
        <v>674</v>
      </c>
      <c r="D1084" s="50"/>
      <c r="E1084" s="16"/>
      <c r="F1084" s="15"/>
      <c r="G1084" s="504"/>
      <c r="H1084" s="459"/>
    </row>
    <row r="1085" spans="2:8" s="495" customFormat="1">
      <c r="B1085" s="20" t="s">
        <v>675</v>
      </c>
      <c r="C1085" s="22" t="s">
        <v>676</v>
      </c>
      <c r="D1085" s="50">
        <v>1</v>
      </c>
      <c r="E1085" s="16" t="s">
        <v>462</v>
      </c>
      <c r="F1085" s="293"/>
      <c r="G1085" s="295"/>
      <c r="H1085" s="460">
        <f>ROUND($D1085*F1085,2)</f>
        <v>0</v>
      </c>
    </row>
    <row r="1086" spans="2:8" s="495" customFormat="1">
      <c r="B1086" s="20" t="s">
        <v>677</v>
      </c>
      <c r="C1086" s="22" t="s">
        <v>678</v>
      </c>
      <c r="D1086" s="50">
        <v>1</v>
      </c>
      <c r="E1086" s="16" t="s">
        <v>462</v>
      </c>
      <c r="F1086" s="293"/>
      <c r="G1086" s="295"/>
      <c r="H1086" s="460">
        <f>ROUND($D1086*F1086,2)</f>
        <v>0</v>
      </c>
    </row>
    <row r="1087" spans="2:8" s="495" customFormat="1">
      <c r="B1087" s="20" t="s">
        <v>679</v>
      </c>
      <c r="C1087" s="22" t="s">
        <v>680</v>
      </c>
      <c r="D1087" s="50">
        <v>1</v>
      </c>
      <c r="E1087" s="16" t="s">
        <v>462</v>
      </c>
      <c r="F1087" s="293"/>
      <c r="G1087" s="295"/>
      <c r="H1087" s="460">
        <f>ROUND($D1087*F1087,2)</f>
        <v>0</v>
      </c>
    </row>
    <row r="1088" spans="2:8" s="495" customFormat="1">
      <c r="B1088" s="20"/>
      <c r="C1088" s="22"/>
      <c r="D1088" s="50"/>
      <c r="E1088" s="16"/>
      <c r="F1088" s="15"/>
      <c r="G1088" s="504"/>
      <c r="H1088" s="459"/>
    </row>
    <row r="1089" spans="2:8" s="495" customFormat="1">
      <c r="B1089" s="364"/>
      <c r="C1089" s="360" t="s">
        <v>681</v>
      </c>
      <c r="D1089" s="361"/>
      <c r="E1089" s="362"/>
      <c r="F1089" s="365"/>
      <c r="G1089" s="526"/>
      <c r="H1089" s="455">
        <f>SUM(H1085:H1088)</f>
        <v>0</v>
      </c>
    </row>
    <row r="1090" spans="2:8" s="495" customFormat="1">
      <c r="B1090" s="20"/>
      <c r="C1090" s="22"/>
      <c r="D1090" s="50"/>
      <c r="E1090" s="16"/>
      <c r="F1090" s="15"/>
      <c r="G1090" s="504"/>
      <c r="H1090" s="459"/>
    </row>
    <row r="1091" spans="2:8" s="495" customFormat="1">
      <c r="B1091" s="364"/>
      <c r="C1091" s="360" t="s">
        <v>682</v>
      </c>
      <c r="D1091" s="361"/>
      <c r="E1091" s="362"/>
      <c r="F1091" s="365"/>
      <c r="G1091" s="526"/>
      <c r="H1091" s="455">
        <f>H1089+H1081+H1022+H961+H871+H798+H750</f>
        <v>0</v>
      </c>
    </row>
    <row r="1092" spans="2:8" s="495" customFormat="1">
      <c r="B1092" s="84"/>
      <c r="C1092" s="151"/>
      <c r="D1092" s="324"/>
      <c r="E1092" s="152"/>
      <c r="F1092" s="153"/>
      <c r="G1092" s="515"/>
      <c r="H1092" s="461"/>
    </row>
    <row r="1093" spans="2:8">
      <c r="B1093" s="145"/>
      <c r="C1093" s="6"/>
      <c r="D1093" s="36"/>
      <c r="E1093" s="154"/>
      <c r="F1093" s="125"/>
      <c r="G1093" s="532"/>
      <c r="H1093" s="444"/>
    </row>
    <row r="1094" spans="2:8">
      <c r="B1094" s="128">
        <v>4</v>
      </c>
      <c r="C1094" s="129" t="s">
        <v>39</v>
      </c>
      <c r="D1094" s="132"/>
      <c r="E1094" s="131"/>
      <c r="F1094" s="130"/>
      <c r="G1094" s="516"/>
      <c r="H1094" s="445"/>
    </row>
    <row r="1095" spans="2:8" s="495" customFormat="1">
      <c r="B1095" s="8"/>
      <c r="C1095" s="9" t="s">
        <v>51</v>
      </c>
      <c r="D1095" s="65"/>
      <c r="E1095" s="11"/>
      <c r="F1095" s="155"/>
      <c r="G1095" s="533"/>
      <c r="H1095" s="462"/>
    </row>
    <row r="1096" spans="2:8" s="495" customFormat="1">
      <c r="B1096" s="366">
        <v>4.0999999999999996</v>
      </c>
      <c r="C1096" s="367" t="s">
        <v>52</v>
      </c>
      <c r="D1096" s="368"/>
      <c r="E1096" s="369"/>
      <c r="F1096" s="370"/>
      <c r="G1096" s="534"/>
      <c r="H1096" s="463">
        <f>H1120</f>
        <v>0</v>
      </c>
    </row>
    <row r="1097" spans="2:8" s="495" customFormat="1">
      <c r="B1097" s="371">
        <v>4.2</v>
      </c>
      <c r="C1097" s="367" t="s">
        <v>53</v>
      </c>
      <c r="D1097" s="368"/>
      <c r="E1097" s="369"/>
      <c r="F1097" s="370"/>
      <c r="G1097" s="534"/>
      <c r="H1097" s="463">
        <f>H1150</f>
        <v>0</v>
      </c>
    </row>
    <row r="1098" spans="2:8" s="495" customFormat="1">
      <c r="B1098" s="371">
        <v>4.3</v>
      </c>
      <c r="C1098" s="367" t="s">
        <v>54</v>
      </c>
      <c r="D1098" s="368"/>
      <c r="E1098" s="369"/>
      <c r="F1098" s="370"/>
      <c r="G1098" s="534"/>
      <c r="H1098" s="463">
        <f>H1168</f>
        <v>0</v>
      </c>
    </row>
    <row r="1099" spans="2:8" s="495" customFormat="1">
      <c r="B1099" s="371">
        <v>4.4000000000000004</v>
      </c>
      <c r="C1099" s="367" t="s">
        <v>55</v>
      </c>
      <c r="D1099" s="368"/>
      <c r="E1099" s="369"/>
      <c r="F1099" s="370"/>
      <c r="G1099" s="534"/>
      <c r="H1099" s="463">
        <f>H1175</f>
        <v>0</v>
      </c>
    </row>
    <row r="1100" spans="2:8" s="495" customFormat="1">
      <c r="B1100" s="371">
        <v>4.5</v>
      </c>
      <c r="C1100" s="367" t="s">
        <v>56</v>
      </c>
      <c r="D1100" s="368"/>
      <c r="E1100" s="369"/>
      <c r="F1100" s="370"/>
      <c r="G1100" s="534"/>
      <c r="H1100" s="463">
        <f>H1201</f>
        <v>0</v>
      </c>
    </row>
    <row r="1101" spans="2:8" s="495" customFormat="1">
      <c r="B1101" s="371">
        <v>4.5999999999999996</v>
      </c>
      <c r="C1101" s="367" t="s">
        <v>57</v>
      </c>
      <c r="D1101" s="368"/>
      <c r="E1101" s="369"/>
      <c r="F1101" s="370"/>
      <c r="G1101" s="534"/>
      <c r="H1101" s="463">
        <f>H1209</f>
        <v>0</v>
      </c>
    </row>
    <row r="1102" spans="2:8" s="495" customFormat="1">
      <c r="B1102" s="371">
        <v>4.7</v>
      </c>
      <c r="C1102" s="367" t="s">
        <v>58</v>
      </c>
      <c r="D1102" s="368"/>
      <c r="E1102" s="369"/>
      <c r="F1102" s="370"/>
      <c r="G1102" s="534"/>
      <c r="H1102" s="463">
        <f>H1234</f>
        <v>0</v>
      </c>
    </row>
    <row r="1103" spans="2:8" s="495" customFormat="1">
      <c r="B1103" s="371"/>
      <c r="C1103" s="367" t="s">
        <v>59</v>
      </c>
      <c r="D1103" s="358"/>
      <c r="E1103" s="369"/>
      <c r="F1103" s="372"/>
      <c r="G1103" s="535"/>
      <c r="H1103" s="463">
        <f>SUM(H1096:H1102)</f>
        <v>0</v>
      </c>
    </row>
    <row r="1104" spans="2:8" s="495" customFormat="1">
      <c r="B1104" s="8"/>
      <c r="C1104" s="9"/>
      <c r="D1104" s="65"/>
      <c r="E1104" s="11"/>
      <c r="F1104" s="155"/>
      <c r="G1104" s="533"/>
      <c r="H1104" s="462"/>
    </row>
    <row r="1105" spans="2:8" s="495" customFormat="1">
      <c r="B1105" s="13">
        <v>4.0999999999999996</v>
      </c>
      <c r="C1105" s="14" t="s">
        <v>52</v>
      </c>
      <c r="D1105" s="50"/>
      <c r="E1105" s="16"/>
      <c r="F1105" s="156"/>
      <c r="G1105" s="503"/>
      <c r="H1105" s="464"/>
    </row>
    <row r="1106" spans="2:8" s="495" customFormat="1" ht="45">
      <c r="B1106" s="17" t="s">
        <v>60</v>
      </c>
      <c r="C1106" s="18" t="s">
        <v>61</v>
      </c>
      <c r="D1106" s="50"/>
      <c r="E1106" s="19"/>
      <c r="F1106" s="156"/>
      <c r="G1106" s="503"/>
      <c r="H1106" s="464"/>
    </row>
    <row r="1107" spans="2:8" s="495" customFormat="1" ht="105">
      <c r="B1107" s="17"/>
      <c r="C1107" s="18" t="s">
        <v>62</v>
      </c>
      <c r="D1107" s="36">
        <v>1</v>
      </c>
      <c r="E1107" s="148" t="s">
        <v>63</v>
      </c>
      <c r="F1107" s="296"/>
      <c r="G1107" s="536"/>
      <c r="H1107" s="464">
        <f>ROUND($D1107*F1107,2)</f>
        <v>0</v>
      </c>
    </row>
    <row r="1108" spans="2:8" s="495" customFormat="1" ht="33" customHeight="1">
      <c r="B1108" s="17"/>
      <c r="C1108" s="18" t="s">
        <v>64</v>
      </c>
      <c r="D1108" s="50"/>
      <c r="E1108" s="19"/>
      <c r="F1108" s="156"/>
      <c r="G1108" s="503"/>
      <c r="H1108" s="464"/>
    </row>
    <row r="1109" spans="2:8" s="495" customFormat="1" ht="60">
      <c r="B1109" s="17"/>
      <c r="C1109" s="18" t="s">
        <v>65</v>
      </c>
      <c r="D1109" s="50"/>
      <c r="E1109" s="19"/>
      <c r="F1109" s="156"/>
      <c r="G1109" s="503"/>
      <c r="H1109" s="464"/>
    </row>
    <row r="1110" spans="2:8" s="495" customFormat="1">
      <c r="B1110" s="17"/>
      <c r="C1110" s="18" t="s">
        <v>66</v>
      </c>
      <c r="D1110" s="50"/>
      <c r="E1110" s="19"/>
      <c r="F1110" s="156"/>
      <c r="G1110" s="503"/>
      <c r="H1110" s="464"/>
    </row>
    <row r="1111" spans="2:8" s="495" customFormat="1" ht="45">
      <c r="B1111" s="17"/>
      <c r="C1111" s="18" t="s">
        <v>67</v>
      </c>
      <c r="D1111" s="50"/>
      <c r="E1111" s="19"/>
      <c r="F1111" s="156"/>
      <c r="G1111" s="503"/>
      <c r="H1111" s="464"/>
    </row>
    <row r="1112" spans="2:8" s="495" customFormat="1" ht="105">
      <c r="B1112" s="17" t="s">
        <v>68</v>
      </c>
      <c r="C1112" s="18" t="s">
        <v>69</v>
      </c>
      <c r="D1112" s="36">
        <v>1</v>
      </c>
      <c r="E1112" s="148" t="s">
        <v>63</v>
      </c>
      <c r="F1112" s="296"/>
      <c r="G1112" s="536"/>
      <c r="H1112" s="464">
        <f>ROUND($D1112*F1112,2)</f>
        <v>0</v>
      </c>
    </row>
    <row r="1113" spans="2:8" s="495" customFormat="1" ht="30">
      <c r="B1113" s="17"/>
      <c r="C1113" s="18" t="s">
        <v>64</v>
      </c>
      <c r="D1113" s="50"/>
      <c r="E1113" s="19"/>
      <c r="F1113" s="156"/>
      <c r="G1113" s="503"/>
      <c r="H1113" s="464"/>
    </row>
    <row r="1114" spans="2:8" s="495" customFormat="1" ht="150">
      <c r="B1114" s="17"/>
      <c r="C1114" s="18" t="s">
        <v>70</v>
      </c>
      <c r="D1114" s="50"/>
      <c r="E1114" s="19"/>
      <c r="F1114" s="156"/>
      <c r="G1114" s="503"/>
      <c r="H1114" s="464"/>
    </row>
    <row r="1115" spans="2:8" s="495" customFormat="1">
      <c r="B1115" s="17"/>
      <c r="C1115" s="18" t="s">
        <v>71</v>
      </c>
      <c r="D1115" s="50"/>
      <c r="E1115" s="19"/>
      <c r="F1115" s="156"/>
      <c r="G1115" s="503"/>
      <c r="H1115" s="464"/>
    </row>
    <row r="1116" spans="2:8" s="495" customFormat="1" ht="30">
      <c r="B1116" s="17" t="s">
        <v>72</v>
      </c>
      <c r="C1116" s="18" t="s">
        <v>73</v>
      </c>
      <c r="D1116" s="36">
        <v>15</v>
      </c>
      <c r="E1116" s="16" t="s">
        <v>74</v>
      </c>
      <c r="F1116" s="296"/>
      <c r="G1116" s="536"/>
      <c r="H1116" s="464">
        <f>ROUND($D1116*F1116,2)</f>
        <v>0</v>
      </c>
    </row>
    <row r="1117" spans="2:8" s="495" customFormat="1" ht="30">
      <c r="B1117" s="17" t="s">
        <v>75</v>
      </c>
      <c r="C1117" s="18" t="s">
        <v>76</v>
      </c>
      <c r="D1117" s="36">
        <v>1</v>
      </c>
      <c r="E1117" s="148" t="s">
        <v>63</v>
      </c>
      <c r="F1117" s="296"/>
      <c r="G1117" s="536"/>
      <c r="H1117" s="464">
        <f>ROUND($D1117*F1117,2)</f>
        <v>0</v>
      </c>
    </row>
    <row r="1118" spans="2:8" s="495" customFormat="1" ht="60">
      <c r="B1118" s="17"/>
      <c r="C1118" s="18" t="s">
        <v>77</v>
      </c>
      <c r="D1118" s="50"/>
      <c r="E1118" s="19"/>
      <c r="F1118" s="156"/>
      <c r="G1118" s="503"/>
      <c r="H1118" s="464"/>
    </row>
    <row r="1119" spans="2:8" s="495" customFormat="1" ht="60">
      <c r="B1119" s="17"/>
      <c r="C1119" s="18" t="s">
        <v>78</v>
      </c>
      <c r="D1119" s="50"/>
      <c r="E1119" s="19"/>
      <c r="F1119" s="156"/>
      <c r="G1119" s="503"/>
      <c r="H1119" s="464"/>
    </row>
    <row r="1120" spans="2:8" s="495" customFormat="1">
      <c r="B1120" s="364"/>
      <c r="C1120" s="373" t="s">
        <v>79</v>
      </c>
      <c r="D1120" s="361"/>
      <c r="E1120" s="362"/>
      <c r="F1120" s="374"/>
      <c r="G1120" s="534"/>
      <c r="H1120" s="463">
        <f>SUM(H1107:H1119)</f>
        <v>0</v>
      </c>
    </row>
    <row r="1121" spans="2:8" s="495" customFormat="1">
      <c r="B1121" s="20"/>
      <c r="C1121" s="21"/>
      <c r="D1121" s="50"/>
      <c r="E1121" s="16"/>
      <c r="F1121" s="34"/>
      <c r="G1121" s="503"/>
      <c r="H1121" s="462"/>
    </row>
    <row r="1122" spans="2:8" s="495" customFormat="1">
      <c r="B1122" s="13">
        <v>4.2</v>
      </c>
      <c r="C1122" s="14" t="s">
        <v>53</v>
      </c>
      <c r="D1122" s="50"/>
      <c r="E1122" s="16"/>
      <c r="F1122" s="156"/>
      <c r="G1122" s="503"/>
      <c r="H1122" s="464"/>
    </row>
    <row r="1123" spans="2:8" s="495" customFormat="1" ht="137.25" customHeight="1">
      <c r="B1123" s="20" t="s">
        <v>80</v>
      </c>
      <c r="C1123" s="22" t="s">
        <v>81</v>
      </c>
      <c r="D1123" s="63"/>
      <c r="E1123" s="16"/>
      <c r="F1123" s="24"/>
      <c r="G1123" s="533"/>
      <c r="H1123" s="464"/>
    </row>
    <row r="1124" spans="2:8" s="495" customFormat="1" ht="81.75" customHeight="1">
      <c r="B1124" s="25"/>
      <c r="C1124" s="22" t="s">
        <v>82</v>
      </c>
      <c r="D1124" s="50"/>
      <c r="E1124" s="16"/>
      <c r="F1124" s="157"/>
      <c r="G1124" s="503"/>
      <c r="H1124" s="464"/>
    </row>
    <row r="1125" spans="2:8" s="495" customFormat="1">
      <c r="B1125" s="26" t="s">
        <v>83</v>
      </c>
      <c r="C1125" s="18" t="s">
        <v>84</v>
      </c>
      <c r="D1125" s="36">
        <v>18</v>
      </c>
      <c r="E1125" s="16" t="s">
        <v>74</v>
      </c>
      <c r="F1125" s="296"/>
      <c r="G1125" s="536"/>
      <c r="H1125" s="464">
        <f t="shared" ref="H1125:H1132" si="5">ROUND($D1125*F1125,2)</f>
        <v>0</v>
      </c>
    </row>
    <row r="1126" spans="2:8" s="495" customFormat="1">
      <c r="B1126" s="26" t="s">
        <v>85</v>
      </c>
      <c r="C1126" s="22" t="s">
        <v>86</v>
      </c>
      <c r="D1126" s="36">
        <v>18</v>
      </c>
      <c r="E1126" s="16" t="s">
        <v>74</v>
      </c>
      <c r="F1126" s="296"/>
      <c r="G1126" s="536"/>
      <c r="H1126" s="464">
        <f t="shared" si="5"/>
        <v>0</v>
      </c>
    </row>
    <row r="1127" spans="2:8" s="495" customFormat="1">
      <c r="B1127" s="26" t="s">
        <v>87</v>
      </c>
      <c r="C1127" s="18" t="s">
        <v>88</v>
      </c>
      <c r="D1127" s="36">
        <v>76</v>
      </c>
      <c r="E1127" s="16" t="s">
        <v>74</v>
      </c>
      <c r="F1127" s="296"/>
      <c r="G1127" s="536"/>
      <c r="H1127" s="464">
        <f t="shared" si="5"/>
        <v>0</v>
      </c>
    </row>
    <row r="1128" spans="2:8" s="495" customFormat="1">
      <c r="B1128" s="26" t="s">
        <v>89</v>
      </c>
      <c r="C1128" s="27" t="s">
        <v>90</v>
      </c>
      <c r="D1128" s="36">
        <v>98</v>
      </c>
      <c r="E1128" s="16" t="s">
        <v>74</v>
      </c>
      <c r="F1128" s="296"/>
      <c r="G1128" s="536"/>
      <c r="H1128" s="464">
        <f t="shared" si="5"/>
        <v>0</v>
      </c>
    </row>
    <row r="1129" spans="2:8" s="495" customFormat="1">
      <c r="B1129" s="26" t="s">
        <v>91</v>
      </c>
      <c r="C1129" s="27" t="s">
        <v>92</v>
      </c>
      <c r="D1129" s="36">
        <v>54</v>
      </c>
      <c r="E1129" s="16" t="s">
        <v>74</v>
      </c>
      <c r="F1129" s="296"/>
      <c r="G1129" s="536"/>
      <c r="H1129" s="464">
        <f t="shared" si="5"/>
        <v>0</v>
      </c>
    </row>
    <row r="1130" spans="2:8" s="495" customFormat="1">
      <c r="B1130" s="26" t="s">
        <v>93</v>
      </c>
      <c r="C1130" s="27" t="s">
        <v>94</v>
      </c>
      <c r="D1130" s="36">
        <v>1219</v>
      </c>
      <c r="E1130" s="16" t="s">
        <v>74</v>
      </c>
      <c r="F1130" s="296"/>
      <c r="G1130" s="536"/>
      <c r="H1130" s="464">
        <f t="shared" si="5"/>
        <v>0</v>
      </c>
    </row>
    <row r="1131" spans="2:8" s="495" customFormat="1">
      <c r="B1131" s="26" t="s">
        <v>95</v>
      </c>
      <c r="C1131" s="27" t="s">
        <v>96</v>
      </c>
      <c r="D1131" s="36">
        <v>152</v>
      </c>
      <c r="E1131" s="16" t="s">
        <v>74</v>
      </c>
      <c r="F1131" s="296"/>
      <c r="G1131" s="536"/>
      <c r="H1131" s="464">
        <f t="shared" si="5"/>
        <v>0</v>
      </c>
    </row>
    <row r="1132" spans="2:8" s="495" customFormat="1">
      <c r="B1132" s="26" t="s">
        <v>97</v>
      </c>
      <c r="C1132" s="27" t="s">
        <v>98</v>
      </c>
      <c r="D1132" s="36">
        <v>14</v>
      </c>
      <c r="E1132" s="16" t="s">
        <v>74</v>
      </c>
      <c r="F1132" s="296"/>
      <c r="G1132" s="536"/>
      <c r="H1132" s="464">
        <f t="shared" si="5"/>
        <v>0</v>
      </c>
    </row>
    <row r="1133" spans="2:8" s="495" customFormat="1" ht="75">
      <c r="B1133" s="20" t="s">
        <v>99</v>
      </c>
      <c r="C1133" s="22" t="s">
        <v>100</v>
      </c>
      <c r="D1133" s="50"/>
      <c r="E1133" s="16"/>
      <c r="F1133" s="156"/>
      <c r="G1133" s="503"/>
      <c r="H1133" s="464"/>
    </row>
    <row r="1134" spans="2:8" s="495" customFormat="1">
      <c r="B1134" s="26" t="s">
        <v>101</v>
      </c>
      <c r="C1134" s="27" t="s">
        <v>88</v>
      </c>
      <c r="D1134" s="36">
        <v>81</v>
      </c>
      <c r="E1134" s="16" t="s">
        <v>74</v>
      </c>
      <c r="F1134" s="296"/>
      <c r="G1134" s="536"/>
      <c r="H1134" s="464">
        <f t="shared" ref="H1134:H1149" si="6">ROUND($D1134*F1134,2)</f>
        <v>0</v>
      </c>
    </row>
    <row r="1135" spans="2:8" s="495" customFormat="1">
      <c r="B1135" s="26" t="s">
        <v>102</v>
      </c>
      <c r="C1135" s="27" t="s">
        <v>90</v>
      </c>
      <c r="D1135" s="36">
        <v>87</v>
      </c>
      <c r="E1135" s="16" t="s">
        <v>74</v>
      </c>
      <c r="F1135" s="296"/>
      <c r="G1135" s="536"/>
      <c r="H1135" s="464">
        <f t="shared" si="6"/>
        <v>0</v>
      </c>
    </row>
    <row r="1136" spans="2:8" s="495" customFormat="1">
      <c r="B1136" s="26" t="s">
        <v>103</v>
      </c>
      <c r="C1136" s="27" t="s">
        <v>92</v>
      </c>
      <c r="D1136" s="36">
        <v>21</v>
      </c>
      <c r="E1136" s="16" t="s">
        <v>74</v>
      </c>
      <c r="F1136" s="296"/>
      <c r="G1136" s="536"/>
      <c r="H1136" s="464">
        <f t="shared" si="6"/>
        <v>0</v>
      </c>
    </row>
    <row r="1137" spans="2:8" s="495" customFormat="1">
      <c r="B1137" s="26" t="s">
        <v>104</v>
      </c>
      <c r="C1137" s="27" t="s">
        <v>94</v>
      </c>
      <c r="D1137" s="36">
        <v>472</v>
      </c>
      <c r="E1137" s="16" t="s">
        <v>74</v>
      </c>
      <c r="F1137" s="296"/>
      <c r="G1137" s="536"/>
      <c r="H1137" s="464">
        <f t="shared" si="6"/>
        <v>0</v>
      </c>
    </row>
    <row r="1138" spans="2:8" s="495" customFormat="1">
      <c r="B1138" s="26" t="s">
        <v>105</v>
      </c>
      <c r="C1138" s="27" t="s">
        <v>96</v>
      </c>
      <c r="D1138" s="36">
        <v>92</v>
      </c>
      <c r="E1138" s="16" t="s">
        <v>74</v>
      </c>
      <c r="F1138" s="296"/>
      <c r="G1138" s="536"/>
      <c r="H1138" s="464">
        <f t="shared" si="6"/>
        <v>0</v>
      </c>
    </row>
    <row r="1139" spans="2:8" s="495" customFormat="1" ht="45">
      <c r="B1139" s="20" t="s">
        <v>106</v>
      </c>
      <c r="C1139" s="22" t="s">
        <v>107</v>
      </c>
      <c r="D1139" s="36">
        <v>345</v>
      </c>
      <c r="E1139" s="16" t="s">
        <v>74</v>
      </c>
      <c r="F1139" s="296"/>
      <c r="G1139" s="536"/>
      <c r="H1139" s="464">
        <f t="shared" si="6"/>
        <v>0</v>
      </c>
    </row>
    <row r="1140" spans="2:8" s="495" customFormat="1" ht="87.75" customHeight="1">
      <c r="B1140" s="26" t="s">
        <v>108</v>
      </c>
      <c r="C1140" s="22" t="s">
        <v>109</v>
      </c>
      <c r="D1140" s="36">
        <v>22</v>
      </c>
      <c r="E1140" s="16" t="s">
        <v>63</v>
      </c>
      <c r="F1140" s="296"/>
      <c r="G1140" s="536"/>
      <c r="H1140" s="464">
        <f t="shared" si="6"/>
        <v>0</v>
      </c>
    </row>
    <row r="1141" spans="2:8" s="495" customFormat="1" ht="84.75" customHeight="1">
      <c r="B1141" s="26" t="s">
        <v>110</v>
      </c>
      <c r="C1141" s="22" t="s">
        <v>111</v>
      </c>
      <c r="D1141" s="36">
        <v>13</v>
      </c>
      <c r="E1141" s="16" t="s">
        <v>63</v>
      </c>
      <c r="F1141" s="296"/>
      <c r="G1141" s="536"/>
      <c r="H1141" s="464">
        <f t="shared" si="6"/>
        <v>0</v>
      </c>
    </row>
    <row r="1142" spans="2:8" s="495" customFormat="1" ht="96.75" customHeight="1">
      <c r="B1142" s="26" t="s">
        <v>112</v>
      </c>
      <c r="C1142" s="22" t="s">
        <v>113</v>
      </c>
      <c r="D1142" s="36">
        <v>35</v>
      </c>
      <c r="E1142" s="16" t="s">
        <v>63</v>
      </c>
      <c r="F1142" s="296"/>
      <c r="G1142" s="536"/>
      <c r="H1142" s="464">
        <f t="shared" si="6"/>
        <v>0</v>
      </c>
    </row>
    <row r="1143" spans="2:8" s="495" customFormat="1" ht="66.75" customHeight="1">
      <c r="B1143" s="26" t="s">
        <v>114</v>
      </c>
      <c r="C1143" s="22" t="s">
        <v>115</v>
      </c>
      <c r="D1143" s="36">
        <v>70</v>
      </c>
      <c r="E1143" s="16" t="s">
        <v>63</v>
      </c>
      <c r="F1143" s="296"/>
      <c r="G1143" s="536"/>
      <c r="H1143" s="464">
        <f t="shared" si="6"/>
        <v>0</v>
      </c>
    </row>
    <row r="1144" spans="2:8" s="495" customFormat="1" ht="90.75" customHeight="1">
      <c r="B1144" s="26" t="s">
        <v>116</v>
      </c>
      <c r="C1144" s="22" t="s">
        <v>117</v>
      </c>
      <c r="D1144" s="36">
        <v>22</v>
      </c>
      <c r="E1144" s="16" t="s">
        <v>63</v>
      </c>
      <c r="F1144" s="296"/>
      <c r="G1144" s="536"/>
      <c r="H1144" s="464">
        <f t="shared" si="6"/>
        <v>0</v>
      </c>
    </row>
    <row r="1145" spans="2:8" s="495" customFormat="1" ht="56.25" customHeight="1">
      <c r="B1145" s="26" t="s">
        <v>118</v>
      </c>
      <c r="C1145" s="22" t="s">
        <v>119</v>
      </c>
      <c r="D1145" s="36">
        <v>35</v>
      </c>
      <c r="E1145" s="16" t="s">
        <v>63</v>
      </c>
      <c r="F1145" s="296"/>
      <c r="G1145" s="536"/>
      <c r="H1145" s="464">
        <f t="shared" si="6"/>
        <v>0</v>
      </c>
    </row>
    <row r="1146" spans="2:8" s="495" customFormat="1" ht="45">
      <c r="B1146" s="28" t="s">
        <v>120</v>
      </c>
      <c r="C1146" s="22" t="s">
        <v>121</v>
      </c>
      <c r="D1146" s="36">
        <v>1</v>
      </c>
      <c r="E1146" s="16" t="s">
        <v>63</v>
      </c>
      <c r="F1146" s="296"/>
      <c r="G1146" s="536"/>
      <c r="H1146" s="464">
        <f t="shared" si="6"/>
        <v>0</v>
      </c>
    </row>
    <row r="1147" spans="2:8" s="495" customFormat="1" ht="45">
      <c r="B1147" s="28" t="s">
        <v>122</v>
      </c>
      <c r="C1147" s="22" t="s">
        <v>123</v>
      </c>
      <c r="D1147" s="36">
        <v>35</v>
      </c>
      <c r="E1147" s="16" t="s">
        <v>63</v>
      </c>
      <c r="F1147" s="296"/>
      <c r="G1147" s="536"/>
      <c r="H1147" s="464">
        <f t="shared" si="6"/>
        <v>0</v>
      </c>
    </row>
    <row r="1148" spans="2:8" s="495" customFormat="1" ht="132" customHeight="1">
      <c r="B1148" s="28" t="s">
        <v>124</v>
      </c>
      <c r="C1148" s="22" t="s">
        <v>125</v>
      </c>
      <c r="D1148" s="36">
        <v>10</v>
      </c>
      <c r="E1148" s="16" t="s">
        <v>63</v>
      </c>
      <c r="F1148" s="296"/>
      <c r="G1148" s="536"/>
      <c r="H1148" s="464">
        <f t="shared" si="6"/>
        <v>0</v>
      </c>
    </row>
    <row r="1149" spans="2:8" s="495" customFormat="1" ht="30">
      <c r="B1149" s="28" t="s">
        <v>126</v>
      </c>
      <c r="C1149" s="22" t="s">
        <v>127</v>
      </c>
      <c r="D1149" s="36">
        <v>10</v>
      </c>
      <c r="E1149" s="16" t="s">
        <v>63</v>
      </c>
      <c r="F1149" s="296"/>
      <c r="G1149" s="536"/>
      <c r="H1149" s="464">
        <f t="shared" si="6"/>
        <v>0</v>
      </c>
    </row>
    <row r="1150" spans="2:8" s="495" customFormat="1">
      <c r="B1150" s="375"/>
      <c r="C1150" s="360" t="s">
        <v>128</v>
      </c>
      <c r="D1150" s="355"/>
      <c r="E1150" s="376"/>
      <c r="F1150" s="377"/>
      <c r="G1150" s="535"/>
      <c r="H1150" s="463">
        <f>SUM(H1123:H1149)</f>
        <v>0</v>
      </c>
    </row>
    <row r="1151" spans="2:8" s="495" customFormat="1">
      <c r="B1151" s="13">
        <v>4.3</v>
      </c>
      <c r="C1151" s="14" t="s">
        <v>54</v>
      </c>
      <c r="D1151" s="50"/>
      <c r="E1151" s="16"/>
      <c r="F1151" s="156"/>
      <c r="G1151" s="503"/>
      <c r="H1151" s="464"/>
    </row>
    <row r="1152" spans="2:8" s="495" customFormat="1" ht="60">
      <c r="B1152" s="26" t="s">
        <v>129</v>
      </c>
      <c r="C1152" s="22" t="s">
        <v>130</v>
      </c>
      <c r="D1152" s="50"/>
      <c r="E1152" s="19"/>
      <c r="F1152" s="34"/>
      <c r="G1152" s="503"/>
      <c r="H1152" s="464"/>
    </row>
    <row r="1153" spans="2:8" s="495" customFormat="1">
      <c r="B1153" s="26" t="s">
        <v>131</v>
      </c>
      <c r="C1153" s="22" t="s">
        <v>88</v>
      </c>
      <c r="D1153" s="36">
        <v>3</v>
      </c>
      <c r="E1153" s="16" t="s">
        <v>63</v>
      </c>
      <c r="F1153" s="296"/>
      <c r="G1153" s="536"/>
      <c r="H1153" s="464">
        <f>ROUND($D1153*F1153,2)</f>
        <v>0</v>
      </c>
    </row>
    <row r="1154" spans="2:8" s="495" customFormat="1">
      <c r="B1154" s="26" t="s">
        <v>132</v>
      </c>
      <c r="C1154" s="22" t="s">
        <v>90</v>
      </c>
      <c r="D1154" s="36">
        <v>3</v>
      </c>
      <c r="E1154" s="16" t="s">
        <v>63</v>
      </c>
      <c r="F1154" s="296"/>
      <c r="G1154" s="536"/>
      <c r="H1154" s="464">
        <f>ROUND($D1154*F1154,2)</f>
        <v>0</v>
      </c>
    </row>
    <row r="1155" spans="2:8" s="495" customFormat="1">
      <c r="B1155" s="26" t="s">
        <v>133</v>
      </c>
      <c r="C1155" s="22" t="s">
        <v>94</v>
      </c>
      <c r="D1155" s="36">
        <v>32</v>
      </c>
      <c r="E1155" s="16" t="s">
        <v>63</v>
      </c>
      <c r="F1155" s="296"/>
      <c r="G1155" s="536"/>
      <c r="H1155" s="464">
        <f>ROUND($D1155*F1155,2)</f>
        <v>0</v>
      </c>
    </row>
    <row r="1156" spans="2:8" s="495" customFormat="1">
      <c r="B1156" s="26" t="s">
        <v>134</v>
      </c>
      <c r="C1156" s="22" t="s">
        <v>96</v>
      </c>
      <c r="D1156" s="36">
        <v>6</v>
      </c>
      <c r="E1156" s="16" t="s">
        <v>63</v>
      </c>
      <c r="F1156" s="296"/>
      <c r="G1156" s="536"/>
      <c r="H1156" s="464">
        <f>ROUND($D1156*F1156,2)</f>
        <v>0</v>
      </c>
    </row>
    <row r="1157" spans="2:8" s="495" customFormat="1">
      <c r="B1157" s="30" t="s">
        <v>135</v>
      </c>
      <c r="C1157" s="31" t="s">
        <v>98</v>
      </c>
      <c r="D1157" s="36">
        <v>1</v>
      </c>
      <c r="E1157" s="158" t="s">
        <v>63</v>
      </c>
      <c r="F1157" s="297"/>
      <c r="G1157" s="537"/>
      <c r="H1157" s="464">
        <f>ROUND($D1157*F1157,2)</f>
        <v>0</v>
      </c>
    </row>
    <row r="1158" spans="2:8" s="495" customFormat="1" ht="30">
      <c r="B1158" s="26" t="s">
        <v>136</v>
      </c>
      <c r="C1158" s="22" t="s">
        <v>137</v>
      </c>
      <c r="D1158" s="50"/>
      <c r="E1158" s="16"/>
      <c r="F1158" s="156"/>
      <c r="G1158" s="503"/>
      <c r="H1158" s="464"/>
    </row>
    <row r="1159" spans="2:8" s="495" customFormat="1">
      <c r="B1159" s="26" t="s">
        <v>138</v>
      </c>
      <c r="C1159" s="22" t="s">
        <v>88</v>
      </c>
      <c r="D1159" s="36">
        <v>1</v>
      </c>
      <c r="E1159" s="16" t="s">
        <v>63</v>
      </c>
      <c r="F1159" s="296"/>
      <c r="G1159" s="536"/>
      <c r="H1159" s="464">
        <f>ROUND($D1159*F1159,2)</f>
        <v>0</v>
      </c>
    </row>
    <row r="1160" spans="2:8" s="495" customFormat="1">
      <c r="B1160" s="26" t="s">
        <v>139</v>
      </c>
      <c r="C1160" s="22" t="s">
        <v>94</v>
      </c>
      <c r="D1160" s="36">
        <v>2</v>
      </c>
      <c r="E1160" s="16" t="s">
        <v>63</v>
      </c>
      <c r="F1160" s="296"/>
      <c r="G1160" s="536"/>
      <c r="H1160" s="464">
        <f>ROUND($D1160*F1160,2)</f>
        <v>0</v>
      </c>
    </row>
    <row r="1161" spans="2:8" s="495" customFormat="1" ht="30">
      <c r="B1161" s="26" t="s">
        <v>140</v>
      </c>
      <c r="C1161" s="22" t="s">
        <v>141</v>
      </c>
      <c r="D1161" s="36">
        <v>13</v>
      </c>
      <c r="E1161" s="16" t="s">
        <v>63</v>
      </c>
      <c r="F1161" s="296"/>
      <c r="G1161" s="536"/>
      <c r="H1161" s="464">
        <f>ROUND($D1161*F1161,2)</f>
        <v>0</v>
      </c>
    </row>
    <row r="1162" spans="2:8" s="495" customFormat="1" ht="45.75" customHeight="1">
      <c r="B1162" s="26" t="s">
        <v>142</v>
      </c>
      <c r="C1162" s="22" t="s">
        <v>143</v>
      </c>
      <c r="D1162" s="36">
        <v>22</v>
      </c>
      <c r="E1162" s="16" t="s">
        <v>63</v>
      </c>
      <c r="F1162" s="296"/>
      <c r="G1162" s="536"/>
      <c r="H1162" s="464">
        <f>ROUND($D1162*F1162,2)</f>
        <v>0</v>
      </c>
    </row>
    <row r="1163" spans="2:8" s="495" customFormat="1" ht="75">
      <c r="B1163" s="26" t="s">
        <v>144</v>
      </c>
      <c r="C1163" s="22" t="s">
        <v>145</v>
      </c>
      <c r="D1163" s="50"/>
      <c r="E1163" s="19"/>
      <c r="F1163" s="34"/>
      <c r="G1163" s="503"/>
      <c r="H1163" s="464"/>
    </row>
    <row r="1164" spans="2:8" s="495" customFormat="1">
      <c r="B1164" s="26" t="s">
        <v>146</v>
      </c>
      <c r="C1164" s="22" t="s">
        <v>92</v>
      </c>
      <c r="D1164" s="36">
        <v>1</v>
      </c>
      <c r="E1164" s="16" t="s">
        <v>63</v>
      </c>
      <c r="F1164" s="296"/>
      <c r="G1164" s="536"/>
      <c r="H1164" s="464">
        <f>ROUND($D1164*F1164,2)</f>
        <v>0</v>
      </c>
    </row>
    <row r="1165" spans="2:8" s="495" customFormat="1" ht="30">
      <c r="B1165" s="26" t="s">
        <v>147</v>
      </c>
      <c r="C1165" s="22" t="s">
        <v>148</v>
      </c>
      <c r="D1165" s="36"/>
      <c r="E1165" s="19"/>
      <c r="F1165" s="34"/>
      <c r="G1165" s="503"/>
      <c r="H1165" s="464"/>
    </row>
    <row r="1166" spans="2:8" s="495" customFormat="1">
      <c r="B1166" s="26" t="s">
        <v>149</v>
      </c>
      <c r="C1166" s="22" t="s">
        <v>150</v>
      </c>
      <c r="D1166" s="36">
        <v>2</v>
      </c>
      <c r="E1166" s="16" t="s">
        <v>63</v>
      </c>
      <c r="F1166" s="296"/>
      <c r="G1166" s="536"/>
      <c r="H1166" s="464">
        <f>ROUND($D1166*F1166,2)</f>
        <v>0</v>
      </c>
    </row>
    <row r="1167" spans="2:8" s="495" customFormat="1">
      <c r="B1167" s="26" t="s">
        <v>151</v>
      </c>
      <c r="C1167" s="22" t="s">
        <v>152</v>
      </c>
      <c r="D1167" s="36">
        <v>2</v>
      </c>
      <c r="E1167" s="16" t="s">
        <v>63</v>
      </c>
      <c r="F1167" s="296"/>
      <c r="G1167" s="536"/>
      <c r="H1167" s="464">
        <f>ROUND($D1167*F1167,2)</f>
        <v>0</v>
      </c>
    </row>
    <row r="1168" spans="2:8" s="495" customFormat="1">
      <c r="B1168" s="378"/>
      <c r="C1168" s="360" t="s">
        <v>153</v>
      </c>
      <c r="D1168" s="361"/>
      <c r="E1168" s="376"/>
      <c r="F1168" s="374"/>
      <c r="G1168" s="534"/>
      <c r="H1168" s="463">
        <f>SUM(H1153:H1167)</f>
        <v>0</v>
      </c>
    </row>
    <row r="1169" spans="2:8" s="495" customFormat="1">
      <c r="B1169" s="26"/>
      <c r="C1169" s="29"/>
      <c r="D1169" s="50"/>
      <c r="E1169" s="19"/>
      <c r="F1169" s="34"/>
      <c r="G1169" s="503"/>
      <c r="H1169" s="462"/>
    </row>
    <row r="1170" spans="2:8" s="495" customFormat="1">
      <c r="B1170" s="13">
        <v>4.4000000000000004</v>
      </c>
      <c r="C1170" s="14" t="s">
        <v>55</v>
      </c>
      <c r="D1170" s="50"/>
      <c r="E1170" s="16"/>
      <c r="F1170" s="156"/>
      <c r="G1170" s="503"/>
      <c r="H1170" s="464"/>
    </row>
    <row r="1171" spans="2:8" s="495" customFormat="1" ht="120">
      <c r="B1171" s="26" t="s">
        <v>154</v>
      </c>
      <c r="C1171" s="22" t="s">
        <v>155</v>
      </c>
      <c r="D1171" s="36">
        <v>4</v>
      </c>
      <c r="E1171" s="16" t="s">
        <v>63</v>
      </c>
      <c r="F1171" s="296"/>
      <c r="G1171" s="536"/>
      <c r="H1171" s="464">
        <f>ROUND($D1171*F1171,2)</f>
        <v>0</v>
      </c>
    </row>
    <row r="1172" spans="2:8" s="495" customFormat="1" ht="75">
      <c r="B1172" s="26" t="s">
        <v>156</v>
      </c>
      <c r="C1172" s="22" t="s">
        <v>157</v>
      </c>
      <c r="D1172" s="36">
        <v>5</v>
      </c>
      <c r="E1172" s="16" t="s">
        <v>63</v>
      </c>
      <c r="F1172" s="296"/>
      <c r="G1172" s="536"/>
      <c r="H1172" s="464">
        <f>ROUND($D1172*F1172,2)</f>
        <v>0</v>
      </c>
    </row>
    <row r="1173" spans="2:8" s="495" customFormat="1" ht="30">
      <c r="B1173" s="26" t="s">
        <v>158</v>
      </c>
      <c r="C1173" s="22" t="s">
        <v>159</v>
      </c>
      <c r="D1173" s="36">
        <v>2</v>
      </c>
      <c r="E1173" s="16" t="s">
        <v>63</v>
      </c>
      <c r="F1173" s="296"/>
      <c r="G1173" s="536"/>
      <c r="H1173" s="464">
        <f>ROUND($D1173*F1173,2)</f>
        <v>0</v>
      </c>
    </row>
    <row r="1174" spans="2:8" s="495" customFormat="1">
      <c r="B1174" s="26" t="s">
        <v>160</v>
      </c>
      <c r="C1174" s="22" t="s">
        <v>161</v>
      </c>
      <c r="D1174" s="36">
        <v>4</v>
      </c>
      <c r="E1174" s="16" t="s">
        <v>63</v>
      </c>
      <c r="F1174" s="296"/>
      <c r="G1174" s="536"/>
      <c r="H1174" s="464">
        <f>ROUND($D1174*F1174,2)</f>
        <v>0</v>
      </c>
    </row>
    <row r="1175" spans="2:8" s="495" customFormat="1">
      <c r="B1175" s="378"/>
      <c r="C1175" s="360" t="s">
        <v>162</v>
      </c>
      <c r="D1175" s="361"/>
      <c r="E1175" s="376"/>
      <c r="F1175" s="374"/>
      <c r="G1175" s="534"/>
      <c r="H1175" s="463">
        <f>SUM(H1171:H1174)</f>
        <v>0</v>
      </c>
    </row>
    <row r="1176" spans="2:8" s="495" customFormat="1">
      <c r="B1176" s="26"/>
      <c r="C1176" s="29"/>
      <c r="D1176" s="50"/>
      <c r="E1176" s="19"/>
      <c r="F1176" s="34"/>
      <c r="G1176" s="503"/>
      <c r="H1176" s="462"/>
    </row>
    <row r="1177" spans="2:8" s="495" customFormat="1">
      <c r="B1177" s="13">
        <v>4.5</v>
      </c>
      <c r="C1177" s="14" t="s">
        <v>56</v>
      </c>
      <c r="D1177" s="50"/>
      <c r="E1177" s="16"/>
      <c r="F1177" s="156"/>
      <c r="G1177" s="503"/>
      <c r="H1177" s="464"/>
    </row>
    <row r="1178" spans="2:8" s="495" customFormat="1" ht="140.25" customHeight="1">
      <c r="B1178" s="26" t="s">
        <v>163</v>
      </c>
      <c r="C1178" s="22" t="s">
        <v>164</v>
      </c>
      <c r="D1178" s="50"/>
      <c r="E1178" s="19"/>
      <c r="F1178" s="34"/>
      <c r="G1178" s="503"/>
      <c r="H1178" s="464"/>
    </row>
    <row r="1179" spans="2:8" s="495" customFormat="1" ht="75">
      <c r="B1179" s="26"/>
      <c r="C1179" s="22" t="s">
        <v>165</v>
      </c>
      <c r="D1179" s="50"/>
      <c r="E1179" s="19"/>
      <c r="F1179" s="34"/>
      <c r="G1179" s="503"/>
      <c r="H1179" s="464"/>
    </row>
    <row r="1180" spans="2:8" s="495" customFormat="1">
      <c r="B1180" s="26" t="s">
        <v>166</v>
      </c>
      <c r="C1180" s="22" t="s">
        <v>86</v>
      </c>
      <c r="D1180" s="36">
        <v>1715</v>
      </c>
      <c r="E1180" s="16" t="s">
        <v>74</v>
      </c>
      <c r="F1180" s="296"/>
      <c r="G1180" s="536"/>
      <c r="H1180" s="464">
        <f t="shared" ref="H1180:H1189" si="7">ROUND($D1180*F1180,2)</f>
        <v>0</v>
      </c>
    </row>
    <row r="1181" spans="2:8" s="495" customFormat="1">
      <c r="B1181" s="26" t="s">
        <v>167</v>
      </c>
      <c r="C1181" s="22" t="s">
        <v>168</v>
      </c>
      <c r="D1181" s="36">
        <v>677</v>
      </c>
      <c r="E1181" s="16" t="s">
        <v>74</v>
      </c>
      <c r="F1181" s="296"/>
      <c r="G1181" s="536"/>
      <c r="H1181" s="464">
        <f t="shared" si="7"/>
        <v>0</v>
      </c>
    </row>
    <row r="1182" spans="2:8" s="495" customFormat="1">
      <c r="B1182" s="26" t="s">
        <v>169</v>
      </c>
      <c r="C1182" s="22" t="s">
        <v>170</v>
      </c>
      <c r="D1182" s="36">
        <v>246</v>
      </c>
      <c r="E1182" s="16" t="s">
        <v>74</v>
      </c>
      <c r="F1182" s="296"/>
      <c r="G1182" s="536"/>
      <c r="H1182" s="464">
        <f t="shared" si="7"/>
        <v>0</v>
      </c>
    </row>
    <row r="1183" spans="2:8" s="495" customFormat="1">
      <c r="B1183" s="26" t="s">
        <v>171</v>
      </c>
      <c r="C1183" s="22" t="s">
        <v>88</v>
      </c>
      <c r="D1183" s="36">
        <v>162</v>
      </c>
      <c r="E1183" s="16" t="s">
        <v>74</v>
      </c>
      <c r="F1183" s="296"/>
      <c r="G1183" s="536"/>
      <c r="H1183" s="464">
        <f t="shared" si="7"/>
        <v>0</v>
      </c>
    </row>
    <row r="1184" spans="2:8" s="495" customFormat="1">
      <c r="B1184" s="26" t="s">
        <v>172</v>
      </c>
      <c r="C1184" s="22" t="s">
        <v>173</v>
      </c>
      <c r="D1184" s="36">
        <v>93</v>
      </c>
      <c r="E1184" s="16" t="s">
        <v>74</v>
      </c>
      <c r="F1184" s="296"/>
      <c r="G1184" s="536"/>
      <c r="H1184" s="464">
        <f t="shared" si="7"/>
        <v>0</v>
      </c>
    </row>
    <row r="1185" spans="2:8" s="495" customFormat="1">
      <c r="B1185" s="26" t="s">
        <v>174</v>
      </c>
      <c r="C1185" s="22" t="s">
        <v>90</v>
      </c>
      <c r="D1185" s="36">
        <v>95</v>
      </c>
      <c r="E1185" s="16" t="s">
        <v>74</v>
      </c>
      <c r="F1185" s="296"/>
      <c r="G1185" s="536"/>
      <c r="H1185" s="464">
        <f t="shared" si="7"/>
        <v>0</v>
      </c>
    </row>
    <row r="1186" spans="2:8" s="495" customFormat="1">
      <c r="B1186" s="26" t="s">
        <v>175</v>
      </c>
      <c r="C1186" s="22" t="s">
        <v>92</v>
      </c>
      <c r="D1186" s="36">
        <v>349</v>
      </c>
      <c r="E1186" s="16" t="s">
        <v>74</v>
      </c>
      <c r="F1186" s="296"/>
      <c r="G1186" s="536"/>
      <c r="H1186" s="464">
        <f t="shared" si="7"/>
        <v>0</v>
      </c>
    </row>
    <row r="1187" spans="2:8" s="495" customFormat="1">
      <c r="B1187" s="26" t="s">
        <v>176</v>
      </c>
      <c r="C1187" s="22" t="s">
        <v>177</v>
      </c>
      <c r="D1187" s="36">
        <v>447</v>
      </c>
      <c r="E1187" s="16" t="s">
        <v>74</v>
      </c>
      <c r="F1187" s="296"/>
      <c r="G1187" s="536"/>
      <c r="H1187" s="464">
        <f t="shared" si="7"/>
        <v>0</v>
      </c>
    </row>
    <row r="1188" spans="2:8" s="495" customFormat="1">
      <c r="B1188" s="26" t="s">
        <v>178</v>
      </c>
      <c r="C1188" s="22" t="s">
        <v>94</v>
      </c>
      <c r="D1188" s="36">
        <v>145</v>
      </c>
      <c r="E1188" s="16" t="s">
        <v>74</v>
      </c>
      <c r="F1188" s="296"/>
      <c r="G1188" s="536"/>
      <c r="H1188" s="464">
        <f t="shared" si="7"/>
        <v>0</v>
      </c>
    </row>
    <row r="1189" spans="2:8" s="495" customFormat="1" ht="45">
      <c r="B1189" s="26" t="s">
        <v>179</v>
      </c>
      <c r="C1189" s="22" t="s">
        <v>180</v>
      </c>
      <c r="D1189" s="36">
        <v>1407</v>
      </c>
      <c r="E1189" s="16" t="s">
        <v>63</v>
      </c>
      <c r="F1189" s="296"/>
      <c r="G1189" s="536"/>
      <c r="H1189" s="464">
        <f t="shared" si="7"/>
        <v>0</v>
      </c>
    </row>
    <row r="1190" spans="2:8" s="495" customFormat="1" ht="63" customHeight="1">
      <c r="B1190" s="26" t="s">
        <v>181</v>
      </c>
      <c r="C1190" s="22" t="s">
        <v>182</v>
      </c>
      <c r="D1190" s="50"/>
      <c r="E1190" s="32"/>
      <c r="F1190" s="34"/>
      <c r="G1190" s="503"/>
      <c r="H1190" s="464"/>
    </row>
    <row r="1191" spans="2:8" s="495" customFormat="1">
      <c r="B1191" s="26" t="s">
        <v>183</v>
      </c>
      <c r="C1191" s="22" t="s">
        <v>184</v>
      </c>
      <c r="D1191" s="36">
        <v>10</v>
      </c>
      <c r="E1191" s="16" t="s">
        <v>63</v>
      </c>
      <c r="F1191" s="296"/>
      <c r="G1191" s="536"/>
      <c r="H1191" s="464">
        <f>ROUND($D1191*F1191,2)</f>
        <v>0</v>
      </c>
    </row>
    <row r="1192" spans="2:8" s="495" customFormat="1" ht="75">
      <c r="B1192" s="26" t="s">
        <v>185</v>
      </c>
      <c r="C1192" s="22" t="s">
        <v>186</v>
      </c>
      <c r="D1192" s="50"/>
      <c r="E1192" s="19"/>
      <c r="F1192" s="34"/>
      <c r="G1192" s="503"/>
      <c r="H1192" s="464"/>
    </row>
    <row r="1193" spans="2:8" s="495" customFormat="1">
      <c r="B1193" s="26" t="s">
        <v>187</v>
      </c>
      <c r="C1193" s="22" t="s">
        <v>94</v>
      </c>
      <c r="D1193" s="36">
        <v>2</v>
      </c>
      <c r="E1193" s="16" t="s">
        <v>63</v>
      </c>
      <c r="F1193" s="296"/>
      <c r="G1193" s="536"/>
      <c r="H1193" s="464">
        <f>ROUND($D1193*F1193,2)</f>
        <v>0</v>
      </c>
    </row>
    <row r="1194" spans="2:8" s="495" customFormat="1" ht="60">
      <c r="B1194" s="26" t="s">
        <v>188</v>
      </c>
      <c r="C1194" s="22" t="s">
        <v>189</v>
      </c>
      <c r="D1194" s="50"/>
      <c r="E1194" s="19"/>
      <c r="F1194" s="34"/>
      <c r="G1194" s="503"/>
      <c r="H1194" s="464"/>
    </row>
    <row r="1195" spans="2:8" s="495" customFormat="1">
      <c r="B1195" s="26" t="s">
        <v>190</v>
      </c>
      <c r="C1195" s="22" t="s">
        <v>94</v>
      </c>
      <c r="D1195" s="36">
        <v>4</v>
      </c>
      <c r="E1195" s="16" t="s">
        <v>63</v>
      </c>
      <c r="F1195" s="296"/>
      <c r="G1195" s="536"/>
      <c r="H1195" s="464">
        <f>ROUND($D1195*F1195,2)</f>
        <v>0</v>
      </c>
    </row>
    <row r="1196" spans="2:8" s="495" customFormat="1" ht="51.75" customHeight="1">
      <c r="B1196" s="33" t="s">
        <v>191</v>
      </c>
      <c r="C1196" s="22" t="s">
        <v>192</v>
      </c>
      <c r="D1196" s="50"/>
      <c r="E1196" s="32"/>
      <c r="F1196" s="34"/>
      <c r="G1196" s="503"/>
      <c r="H1196" s="464"/>
    </row>
    <row r="1197" spans="2:8" s="495" customFormat="1">
      <c r="B1197" s="26" t="s">
        <v>193</v>
      </c>
      <c r="C1197" s="22" t="s">
        <v>88</v>
      </c>
      <c r="D1197" s="36">
        <v>4</v>
      </c>
      <c r="E1197" s="16" t="s">
        <v>63</v>
      </c>
      <c r="F1197" s="296"/>
      <c r="G1197" s="536"/>
      <c r="H1197" s="464">
        <f>ROUND($D1197*F1197,2)</f>
        <v>0</v>
      </c>
    </row>
    <row r="1198" spans="2:8" s="495" customFormat="1">
      <c r="B1198" s="26" t="s">
        <v>194</v>
      </c>
      <c r="C1198" s="22" t="s">
        <v>90</v>
      </c>
      <c r="D1198" s="36">
        <v>1</v>
      </c>
      <c r="E1198" s="16" t="s">
        <v>63</v>
      </c>
      <c r="F1198" s="296"/>
      <c r="G1198" s="536"/>
      <c r="H1198" s="464">
        <f>ROUND($D1198*F1198,2)</f>
        <v>0</v>
      </c>
    </row>
    <row r="1199" spans="2:8" s="495" customFormat="1">
      <c r="B1199" s="26" t="s">
        <v>195</v>
      </c>
      <c r="C1199" s="22" t="s">
        <v>92</v>
      </c>
      <c r="D1199" s="36">
        <v>4</v>
      </c>
      <c r="E1199" s="16" t="s">
        <v>63</v>
      </c>
      <c r="F1199" s="296"/>
      <c r="G1199" s="536"/>
      <c r="H1199" s="464">
        <f>ROUND($D1199*F1199,2)</f>
        <v>0</v>
      </c>
    </row>
    <row r="1200" spans="2:8" s="495" customFormat="1">
      <c r="B1200" s="26" t="s">
        <v>196</v>
      </c>
      <c r="C1200" s="22" t="s">
        <v>94</v>
      </c>
      <c r="D1200" s="36">
        <v>1</v>
      </c>
      <c r="E1200" s="16" t="s">
        <v>63</v>
      </c>
      <c r="F1200" s="296"/>
      <c r="G1200" s="536"/>
      <c r="H1200" s="464">
        <f>ROUND($D1200*F1200,2)</f>
        <v>0</v>
      </c>
    </row>
    <row r="1201" spans="2:8" s="495" customFormat="1">
      <c r="B1201" s="378"/>
      <c r="C1201" s="360" t="s">
        <v>197</v>
      </c>
      <c r="D1201" s="361"/>
      <c r="E1201" s="376"/>
      <c r="F1201" s="374"/>
      <c r="G1201" s="534"/>
      <c r="H1201" s="463">
        <f>SUM(H1180:H1200)</f>
        <v>0</v>
      </c>
    </row>
    <row r="1202" spans="2:8" s="495" customFormat="1">
      <c r="B1202" s="26"/>
      <c r="C1202" s="29"/>
      <c r="D1202" s="50"/>
      <c r="E1202" s="19"/>
      <c r="F1202" s="34"/>
      <c r="G1202" s="503"/>
      <c r="H1202" s="462"/>
    </row>
    <row r="1203" spans="2:8" s="495" customFormat="1" ht="30">
      <c r="B1203" s="20">
        <v>4.5999999999999996</v>
      </c>
      <c r="C1203" s="18" t="s">
        <v>198</v>
      </c>
      <c r="D1203" s="50"/>
      <c r="E1203" s="16"/>
      <c r="F1203" s="34"/>
      <c r="G1203" s="503"/>
      <c r="H1203" s="464"/>
    </row>
    <row r="1204" spans="2:8" s="495" customFormat="1">
      <c r="B1204" s="26" t="s">
        <v>199</v>
      </c>
      <c r="C1204" s="22" t="s">
        <v>200</v>
      </c>
      <c r="D1204" s="36">
        <v>110</v>
      </c>
      <c r="E1204" s="16" t="s">
        <v>63</v>
      </c>
      <c r="F1204" s="296"/>
      <c r="G1204" s="536"/>
      <c r="H1204" s="464">
        <f>ROUND($D1204*F1204,2)</f>
        <v>0</v>
      </c>
    </row>
    <row r="1205" spans="2:8" s="495" customFormat="1">
      <c r="B1205" s="26" t="s">
        <v>201</v>
      </c>
      <c r="C1205" s="22" t="s">
        <v>202</v>
      </c>
      <c r="D1205" s="36">
        <v>110</v>
      </c>
      <c r="E1205" s="16" t="s">
        <v>63</v>
      </c>
      <c r="F1205" s="298"/>
      <c r="G1205" s="536"/>
      <c r="H1205" s="464">
        <f>ROUND($D1205*F1205,2)</f>
        <v>0</v>
      </c>
    </row>
    <row r="1206" spans="2:8" s="495" customFormat="1">
      <c r="B1206" s="26" t="s">
        <v>203</v>
      </c>
      <c r="C1206" s="22" t="s">
        <v>204</v>
      </c>
      <c r="D1206" s="36">
        <v>35</v>
      </c>
      <c r="E1206" s="16" t="s">
        <v>63</v>
      </c>
      <c r="F1206" s="296"/>
      <c r="G1206" s="536"/>
      <c r="H1206" s="464">
        <f>ROUND($D1206*F1206,2)</f>
        <v>0</v>
      </c>
    </row>
    <row r="1207" spans="2:8" s="495" customFormat="1">
      <c r="B1207" s="26" t="s">
        <v>205</v>
      </c>
      <c r="C1207" s="22" t="s">
        <v>206</v>
      </c>
      <c r="D1207" s="36">
        <v>35</v>
      </c>
      <c r="E1207" s="16" t="s">
        <v>63</v>
      </c>
      <c r="F1207" s="296"/>
      <c r="G1207" s="536"/>
      <c r="H1207" s="464">
        <f>ROUND($D1207*F1207,2)</f>
        <v>0</v>
      </c>
    </row>
    <row r="1208" spans="2:8" s="495" customFormat="1" ht="60">
      <c r="B1208" s="26" t="s">
        <v>207</v>
      </c>
      <c r="C1208" s="22" t="s">
        <v>208</v>
      </c>
      <c r="D1208" s="36">
        <v>6</v>
      </c>
      <c r="E1208" s="16" t="s">
        <v>63</v>
      </c>
      <c r="F1208" s="296"/>
      <c r="G1208" s="536"/>
      <c r="H1208" s="464">
        <f>ROUND($D1208*F1208,2)</f>
        <v>0</v>
      </c>
    </row>
    <row r="1209" spans="2:8" s="495" customFormat="1">
      <c r="B1209" s="378"/>
      <c r="C1209" s="360" t="s">
        <v>209</v>
      </c>
      <c r="D1209" s="361"/>
      <c r="E1209" s="376"/>
      <c r="F1209" s="374"/>
      <c r="G1209" s="534"/>
      <c r="H1209" s="463">
        <f>SUM(H1204:H1208)</f>
        <v>0</v>
      </c>
    </row>
    <row r="1210" spans="2:8" s="495" customFormat="1">
      <c r="B1210" s="26"/>
      <c r="C1210" s="29"/>
      <c r="D1210" s="36"/>
      <c r="E1210" s="19"/>
      <c r="F1210" s="34"/>
      <c r="G1210" s="503"/>
      <c r="H1210" s="462"/>
    </row>
    <row r="1211" spans="2:8" s="495" customFormat="1">
      <c r="B1211" s="35">
        <v>4.7</v>
      </c>
      <c r="C1211" s="29" t="s">
        <v>210</v>
      </c>
      <c r="D1211" s="36"/>
      <c r="E1211" s="19"/>
      <c r="F1211" s="34"/>
      <c r="G1211" s="503"/>
      <c r="H1211" s="462"/>
    </row>
    <row r="1212" spans="2:8" s="495" customFormat="1" ht="128.25" customHeight="1">
      <c r="B1212" s="26" t="s">
        <v>211</v>
      </c>
      <c r="C1212" s="22" t="s">
        <v>212</v>
      </c>
      <c r="D1212" s="50"/>
      <c r="E1212" s="19"/>
      <c r="F1212" s="34"/>
      <c r="G1212" s="503"/>
      <c r="H1212" s="464"/>
    </row>
    <row r="1213" spans="2:8" s="495" customFormat="1">
      <c r="B1213" s="26" t="s">
        <v>213</v>
      </c>
      <c r="C1213" s="22" t="s">
        <v>214</v>
      </c>
      <c r="D1213" s="36">
        <v>1</v>
      </c>
      <c r="E1213" s="19" t="s">
        <v>215</v>
      </c>
      <c r="F1213" s="296"/>
      <c r="G1213" s="536"/>
      <c r="H1213" s="464">
        <f>ROUND($D1213*F1213,2)</f>
        <v>0</v>
      </c>
    </row>
    <row r="1214" spans="2:8" s="495" customFormat="1">
      <c r="B1214" s="26"/>
      <c r="C1214" s="22" t="s">
        <v>216</v>
      </c>
      <c r="D1214" s="50"/>
      <c r="E1214" s="19"/>
      <c r="F1214" s="34"/>
      <c r="G1214" s="503"/>
      <c r="H1214" s="464"/>
    </row>
    <row r="1215" spans="2:8" s="495" customFormat="1">
      <c r="B1215" s="26"/>
      <c r="C1215" s="22" t="s">
        <v>217</v>
      </c>
      <c r="D1215" s="50"/>
      <c r="E1215" s="19"/>
      <c r="F1215" s="34"/>
      <c r="G1215" s="503"/>
      <c r="H1215" s="464"/>
    </row>
    <row r="1216" spans="2:8" s="495" customFormat="1">
      <c r="B1216" s="26"/>
      <c r="C1216" s="22" t="s">
        <v>218</v>
      </c>
      <c r="D1216" s="50"/>
      <c r="E1216" s="19"/>
      <c r="F1216" s="34"/>
      <c r="G1216" s="503"/>
      <c r="H1216" s="464"/>
    </row>
    <row r="1217" spans="2:8" s="495" customFormat="1">
      <c r="B1217" s="26"/>
      <c r="C1217" s="22" t="s">
        <v>219</v>
      </c>
      <c r="D1217" s="50"/>
      <c r="E1217" s="19"/>
      <c r="F1217" s="34"/>
      <c r="G1217" s="503"/>
      <c r="H1217" s="464"/>
    </row>
    <row r="1218" spans="2:8" s="495" customFormat="1">
      <c r="B1218" s="26"/>
      <c r="C1218" s="22" t="s">
        <v>220</v>
      </c>
      <c r="D1218" s="50"/>
      <c r="E1218" s="19"/>
      <c r="F1218" s="34"/>
      <c r="G1218" s="503"/>
      <c r="H1218" s="464"/>
    </row>
    <row r="1219" spans="2:8" s="495" customFormat="1">
      <c r="B1219" s="26"/>
      <c r="C1219" s="22" t="s">
        <v>221</v>
      </c>
      <c r="D1219" s="50"/>
      <c r="E1219" s="19"/>
      <c r="F1219" s="34"/>
      <c r="G1219" s="503"/>
      <c r="H1219" s="464"/>
    </row>
    <row r="1220" spans="2:8" s="495" customFormat="1">
      <c r="B1220" s="26"/>
      <c r="C1220" s="22" t="s">
        <v>222</v>
      </c>
      <c r="D1220" s="50"/>
      <c r="E1220" s="19"/>
      <c r="F1220" s="34"/>
      <c r="G1220" s="503"/>
      <c r="H1220" s="464"/>
    </row>
    <row r="1221" spans="2:8" s="495" customFormat="1">
      <c r="B1221" s="26"/>
      <c r="C1221" s="22" t="s">
        <v>223</v>
      </c>
      <c r="D1221" s="50"/>
      <c r="E1221" s="19"/>
      <c r="F1221" s="34"/>
      <c r="G1221" s="503"/>
      <c r="H1221" s="464"/>
    </row>
    <row r="1222" spans="2:8" s="495" customFormat="1">
      <c r="B1222" s="26"/>
      <c r="C1222" s="22" t="s">
        <v>224</v>
      </c>
      <c r="D1222" s="50"/>
      <c r="E1222" s="19"/>
      <c r="F1222" s="34"/>
      <c r="G1222" s="503"/>
      <c r="H1222" s="464"/>
    </row>
    <row r="1223" spans="2:8" s="495" customFormat="1" ht="60">
      <c r="B1223" s="26"/>
      <c r="C1223" s="22" t="s">
        <v>225</v>
      </c>
      <c r="D1223" s="50"/>
      <c r="E1223" s="19"/>
      <c r="F1223" s="34"/>
      <c r="G1223" s="503"/>
      <c r="H1223" s="464"/>
    </row>
    <row r="1224" spans="2:8" s="495" customFormat="1">
      <c r="B1224" s="26"/>
      <c r="C1224" s="22" t="s">
        <v>226</v>
      </c>
      <c r="D1224" s="50"/>
      <c r="E1224" s="19"/>
      <c r="F1224" s="34"/>
      <c r="G1224" s="503"/>
      <c r="H1224" s="464"/>
    </row>
    <row r="1225" spans="2:8" s="495" customFormat="1" ht="60">
      <c r="B1225" s="26"/>
      <c r="C1225" s="22" t="s">
        <v>227</v>
      </c>
      <c r="D1225" s="50"/>
      <c r="E1225" s="19"/>
      <c r="F1225" s="34"/>
      <c r="G1225" s="503"/>
      <c r="H1225" s="464"/>
    </row>
    <row r="1226" spans="2:8" s="495" customFormat="1">
      <c r="B1226" s="26"/>
      <c r="C1226" s="22"/>
      <c r="D1226" s="50"/>
      <c r="E1226" s="19"/>
      <c r="F1226" s="34"/>
      <c r="G1226" s="503"/>
      <c r="H1226" s="464"/>
    </row>
    <row r="1227" spans="2:8" s="495" customFormat="1">
      <c r="B1227" s="26" t="s">
        <v>228</v>
      </c>
      <c r="C1227" s="22" t="s">
        <v>229</v>
      </c>
      <c r="D1227" s="36">
        <v>1</v>
      </c>
      <c r="E1227" s="19" t="s">
        <v>215</v>
      </c>
      <c r="F1227" s="296"/>
      <c r="G1227" s="536"/>
      <c r="H1227" s="464">
        <f>ROUND($D1227*F1227,2)</f>
        <v>0</v>
      </c>
    </row>
    <row r="1228" spans="2:8" s="495" customFormat="1">
      <c r="B1228" s="26"/>
      <c r="C1228" s="22" t="s">
        <v>230</v>
      </c>
      <c r="D1228" s="50"/>
      <c r="E1228" s="19"/>
      <c r="F1228" s="34"/>
      <c r="G1228" s="503"/>
      <c r="H1228" s="464"/>
    </row>
    <row r="1229" spans="2:8" s="495" customFormat="1" ht="30">
      <c r="B1229" s="26"/>
      <c r="C1229" s="22" t="s">
        <v>231</v>
      </c>
      <c r="D1229" s="50"/>
      <c r="E1229" s="19"/>
      <c r="F1229" s="34"/>
      <c r="G1229" s="503"/>
      <c r="H1229" s="464"/>
    </row>
    <row r="1230" spans="2:8" s="495" customFormat="1" ht="30">
      <c r="B1230" s="26"/>
      <c r="C1230" s="22" t="s">
        <v>232</v>
      </c>
      <c r="D1230" s="50"/>
      <c r="E1230" s="19"/>
      <c r="F1230" s="34"/>
      <c r="G1230" s="503"/>
      <c r="H1230" s="464"/>
    </row>
    <row r="1231" spans="2:8" s="495" customFormat="1" ht="30">
      <c r="B1231" s="26"/>
      <c r="C1231" s="22" t="s">
        <v>233</v>
      </c>
      <c r="D1231" s="50"/>
      <c r="E1231" s="19"/>
      <c r="F1231" s="34"/>
      <c r="G1231" s="503"/>
      <c r="H1231" s="464"/>
    </row>
    <row r="1232" spans="2:8" s="495" customFormat="1">
      <c r="B1232" s="26"/>
      <c r="C1232" s="22" t="s">
        <v>234</v>
      </c>
      <c r="D1232" s="50"/>
      <c r="E1232" s="19"/>
      <c r="F1232" s="34"/>
      <c r="G1232" s="503"/>
      <c r="H1232" s="464"/>
    </row>
    <row r="1233" spans="2:8" s="495" customFormat="1">
      <c r="B1233" s="26"/>
      <c r="C1233" s="22" t="s">
        <v>235</v>
      </c>
      <c r="D1233" s="50"/>
      <c r="E1233" s="19"/>
      <c r="F1233" s="34"/>
      <c r="G1233" s="503"/>
      <c r="H1233" s="464"/>
    </row>
    <row r="1234" spans="2:8" s="495" customFormat="1">
      <c r="B1234" s="378"/>
      <c r="C1234" s="360" t="s">
        <v>236</v>
      </c>
      <c r="D1234" s="361"/>
      <c r="E1234" s="376"/>
      <c r="F1234" s="374"/>
      <c r="G1234" s="534"/>
      <c r="H1234" s="463">
        <f>SUM(H1213:H1233)</f>
        <v>0</v>
      </c>
    </row>
    <row r="1235" spans="2:8" s="495" customFormat="1">
      <c r="B1235" s="26"/>
      <c r="C1235" s="29"/>
      <c r="D1235" s="50"/>
      <c r="E1235" s="19"/>
      <c r="F1235" s="34"/>
      <c r="G1235" s="503"/>
      <c r="H1235" s="462"/>
    </row>
    <row r="1236" spans="2:8" s="495" customFormat="1">
      <c r="B1236" s="378"/>
      <c r="C1236" s="360" t="s">
        <v>237</v>
      </c>
      <c r="D1236" s="361"/>
      <c r="E1236" s="376"/>
      <c r="F1236" s="374"/>
      <c r="G1236" s="534"/>
      <c r="H1236" s="463">
        <f>H1234+H1209+H1201+H1175+H1168+H1150+H1120</f>
        <v>0</v>
      </c>
    </row>
    <row r="1237" spans="2:8" s="495" customFormat="1">
      <c r="B1237" s="5"/>
      <c r="C1237" s="6"/>
      <c r="D1237" s="325"/>
      <c r="E1237" s="7"/>
      <c r="F1237" s="159"/>
      <c r="G1237" s="538"/>
      <c r="H1237" s="465"/>
    </row>
    <row r="1238" spans="2:8" s="495" customFormat="1">
      <c r="B1238" s="160">
        <v>5</v>
      </c>
      <c r="C1238" s="161" t="s">
        <v>40</v>
      </c>
      <c r="D1238" s="164"/>
      <c r="E1238" s="163"/>
      <c r="F1238" s="162"/>
      <c r="G1238" s="539"/>
      <c r="H1238" s="466"/>
    </row>
    <row r="1239" spans="2:8" s="495" customFormat="1">
      <c r="B1239" s="165">
        <v>5</v>
      </c>
      <c r="C1239" s="166" t="s">
        <v>1883</v>
      </c>
      <c r="D1239" s="326"/>
      <c r="E1239" s="167"/>
      <c r="F1239" s="167"/>
      <c r="G1239" s="540"/>
      <c r="H1239" s="467"/>
    </row>
    <row r="1240" spans="2:8" s="495" customFormat="1">
      <c r="B1240" s="379">
        <v>5.0999999999999996</v>
      </c>
      <c r="C1240" s="380" t="str">
        <f>C1245</f>
        <v>Variable refrigerant System</v>
      </c>
      <c r="D1240" s="381"/>
      <c r="E1240" s="382"/>
      <c r="F1240" s="383"/>
      <c r="G1240" s="541"/>
      <c r="H1240" s="468">
        <f>H1291</f>
        <v>0</v>
      </c>
    </row>
    <row r="1241" spans="2:8" s="495" customFormat="1">
      <c r="B1241" s="379">
        <v>5.2</v>
      </c>
      <c r="C1241" s="380" t="s">
        <v>1884</v>
      </c>
      <c r="D1241" s="384"/>
      <c r="E1241" s="355"/>
      <c r="F1241" s="385"/>
      <c r="G1241" s="542"/>
      <c r="H1241" s="468">
        <f>H1311</f>
        <v>0</v>
      </c>
    </row>
    <row r="1242" spans="2:8" s="495" customFormat="1">
      <c r="B1242" s="379">
        <v>5.3</v>
      </c>
      <c r="C1242" s="380" t="s">
        <v>1885</v>
      </c>
      <c r="D1242" s="384"/>
      <c r="E1242" s="355"/>
      <c r="F1242" s="385"/>
      <c r="G1242" s="542"/>
      <c r="H1242" s="468">
        <f>H1416</f>
        <v>0</v>
      </c>
    </row>
    <row r="1243" spans="2:8" s="495" customFormat="1">
      <c r="B1243" s="382"/>
      <c r="C1243" s="380" t="s">
        <v>59</v>
      </c>
      <c r="D1243" s="386"/>
      <c r="E1243" s="387"/>
      <c r="F1243" s="388"/>
      <c r="G1243" s="542"/>
      <c r="H1243" s="463">
        <f>SUM(H1240:H1242)</f>
        <v>0</v>
      </c>
    </row>
    <row r="1244" spans="2:8" s="495" customFormat="1">
      <c r="B1244" s="171"/>
      <c r="C1244" s="171"/>
      <c r="D1244" s="327"/>
      <c r="E1244" s="172"/>
      <c r="F1244" s="173"/>
      <c r="G1244" s="543"/>
      <c r="H1244" s="464"/>
    </row>
    <row r="1245" spans="2:8" s="495" customFormat="1">
      <c r="B1245" s="168" t="s">
        <v>1886</v>
      </c>
      <c r="C1245" s="169" t="s">
        <v>1887</v>
      </c>
      <c r="D1245" s="144"/>
      <c r="E1245" s="65"/>
      <c r="F1245" s="170"/>
      <c r="G1245" s="544"/>
      <c r="H1245" s="469"/>
    </row>
    <row r="1246" spans="2:8" s="495" customFormat="1" ht="90">
      <c r="B1246" s="175"/>
      <c r="C1246" s="176" t="s">
        <v>1888</v>
      </c>
      <c r="D1246" s="328"/>
      <c r="E1246" s="50"/>
      <c r="F1246" s="178"/>
      <c r="G1246" s="545"/>
      <c r="H1246" s="470"/>
    </row>
    <row r="1247" spans="2:8" s="495" customFormat="1">
      <c r="B1247" s="180" t="s">
        <v>1889</v>
      </c>
      <c r="C1247" s="181" t="s">
        <v>1890</v>
      </c>
      <c r="D1247" s="328"/>
      <c r="E1247" s="50"/>
      <c r="F1247" s="178"/>
      <c r="G1247" s="545"/>
      <c r="H1247" s="470"/>
    </row>
    <row r="1248" spans="2:8" s="495" customFormat="1">
      <c r="B1248" s="180" t="s">
        <v>1891</v>
      </c>
      <c r="C1248" s="182" t="s">
        <v>2807</v>
      </c>
      <c r="D1248" s="328">
        <v>6</v>
      </c>
      <c r="E1248" s="182" t="s">
        <v>63</v>
      </c>
      <c r="F1248" s="299"/>
      <c r="G1248" s="295"/>
      <c r="H1248" s="471">
        <f>ROUND($D1248*F1248,2)</f>
        <v>0</v>
      </c>
    </row>
    <row r="1249" spans="2:8" s="495" customFormat="1">
      <c r="B1249" s="180" t="s">
        <v>1892</v>
      </c>
      <c r="C1249" s="182" t="s">
        <v>2808</v>
      </c>
      <c r="D1249" s="328">
        <v>8</v>
      </c>
      <c r="E1249" s="182" t="s">
        <v>63</v>
      </c>
      <c r="F1249" s="299"/>
      <c r="G1249" s="295"/>
      <c r="H1249" s="471">
        <f>ROUND($D1249*F1249,2)</f>
        <v>0</v>
      </c>
    </row>
    <row r="1250" spans="2:8" s="495" customFormat="1">
      <c r="B1250" s="180" t="s">
        <v>1893</v>
      </c>
      <c r="C1250" s="182" t="s">
        <v>2809</v>
      </c>
      <c r="D1250" s="328">
        <v>1</v>
      </c>
      <c r="E1250" s="182" t="s">
        <v>63</v>
      </c>
      <c r="F1250" s="299"/>
      <c r="G1250" s="295"/>
      <c r="H1250" s="471">
        <f>ROUND($D1250*F1250,2)</f>
        <v>0</v>
      </c>
    </row>
    <row r="1251" spans="2:8" s="495" customFormat="1">
      <c r="B1251" s="180" t="s">
        <v>1894</v>
      </c>
      <c r="C1251" s="182" t="s">
        <v>2810</v>
      </c>
      <c r="D1251" s="328">
        <v>2</v>
      </c>
      <c r="E1251" s="182" t="s">
        <v>63</v>
      </c>
      <c r="F1251" s="299"/>
      <c r="G1251" s="295"/>
      <c r="H1251" s="471">
        <f>ROUND($D1251*F1251,2)</f>
        <v>0</v>
      </c>
    </row>
    <row r="1252" spans="2:8" s="495" customFormat="1">
      <c r="B1252" s="180"/>
      <c r="C1252" s="182"/>
      <c r="D1252" s="328"/>
      <c r="E1252" s="182"/>
      <c r="F1252" s="183"/>
      <c r="G1252" s="150"/>
      <c r="H1252" s="471"/>
    </row>
    <row r="1253" spans="2:8" s="495" customFormat="1">
      <c r="B1253" s="180" t="s">
        <v>1895</v>
      </c>
      <c r="C1253" s="181" t="s">
        <v>1896</v>
      </c>
      <c r="D1253" s="328"/>
      <c r="E1253" s="50"/>
      <c r="F1253" s="178"/>
      <c r="G1253" s="545"/>
      <c r="H1253" s="464"/>
    </row>
    <row r="1254" spans="2:8" s="495" customFormat="1">
      <c r="B1254" s="180" t="s">
        <v>1897</v>
      </c>
      <c r="C1254" s="182" t="s">
        <v>1898</v>
      </c>
      <c r="D1254" s="328">
        <v>27</v>
      </c>
      <c r="E1254" s="50" t="s">
        <v>63</v>
      </c>
      <c r="F1254" s="300"/>
      <c r="G1254" s="546"/>
      <c r="H1254" s="472">
        <f t="shared" ref="H1254:H1260" si="8">ROUND($D1254*F1254,2)</f>
        <v>0</v>
      </c>
    </row>
    <row r="1255" spans="2:8" s="495" customFormat="1">
      <c r="B1255" s="180" t="s">
        <v>1899</v>
      </c>
      <c r="C1255" s="182" t="s">
        <v>1900</v>
      </c>
      <c r="D1255" s="328">
        <v>73</v>
      </c>
      <c r="E1255" s="50" t="s">
        <v>63</v>
      </c>
      <c r="F1255" s="300"/>
      <c r="G1255" s="546"/>
      <c r="H1255" s="472">
        <f t="shared" si="8"/>
        <v>0</v>
      </c>
    </row>
    <row r="1256" spans="2:8" s="495" customFormat="1">
      <c r="B1256" s="180" t="s">
        <v>1901</v>
      </c>
      <c r="C1256" s="182" t="s">
        <v>1902</v>
      </c>
      <c r="D1256" s="328">
        <v>64</v>
      </c>
      <c r="E1256" s="50" t="s">
        <v>63</v>
      </c>
      <c r="F1256" s="300"/>
      <c r="G1256" s="546"/>
      <c r="H1256" s="472">
        <f t="shared" si="8"/>
        <v>0</v>
      </c>
    </row>
    <row r="1257" spans="2:8" s="495" customFormat="1">
      <c r="B1257" s="180" t="s">
        <v>1903</v>
      </c>
      <c r="C1257" s="184" t="s">
        <v>1904</v>
      </c>
      <c r="D1257" s="328">
        <v>2</v>
      </c>
      <c r="E1257" s="50" t="s">
        <v>63</v>
      </c>
      <c r="F1257" s="300"/>
      <c r="G1257" s="546"/>
      <c r="H1257" s="472">
        <f t="shared" si="8"/>
        <v>0</v>
      </c>
    </row>
    <row r="1258" spans="2:8" s="495" customFormat="1">
      <c r="B1258" s="180" t="s">
        <v>1905</v>
      </c>
      <c r="C1258" s="184" t="s">
        <v>1906</v>
      </c>
      <c r="D1258" s="328">
        <v>2</v>
      </c>
      <c r="E1258" s="50" t="s">
        <v>63</v>
      </c>
      <c r="F1258" s="300"/>
      <c r="G1258" s="546"/>
      <c r="H1258" s="472">
        <f t="shared" si="8"/>
        <v>0</v>
      </c>
    </row>
    <row r="1259" spans="2:8" s="495" customFormat="1">
      <c r="B1259" s="180" t="s">
        <v>1907</v>
      </c>
      <c r="C1259" s="182" t="s">
        <v>1908</v>
      </c>
      <c r="D1259" s="328">
        <v>4</v>
      </c>
      <c r="E1259" s="50" t="s">
        <v>63</v>
      </c>
      <c r="F1259" s="300"/>
      <c r="G1259" s="546"/>
      <c r="H1259" s="472">
        <f t="shared" si="8"/>
        <v>0</v>
      </c>
    </row>
    <row r="1260" spans="2:8" s="495" customFormat="1">
      <c r="B1260" s="180" t="s">
        <v>1909</v>
      </c>
      <c r="C1260" s="182" t="s">
        <v>1910</v>
      </c>
      <c r="D1260" s="328">
        <v>1</v>
      </c>
      <c r="E1260" s="50" t="s">
        <v>63</v>
      </c>
      <c r="F1260" s="300"/>
      <c r="G1260" s="546"/>
      <c r="H1260" s="472">
        <f t="shared" si="8"/>
        <v>0</v>
      </c>
    </row>
    <row r="1261" spans="2:8" s="495" customFormat="1">
      <c r="B1261" s="180"/>
      <c r="C1261" s="182"/>
      <c r="D1261" s="328"/>
      <c r="E1261" s="50"/>
      <c r="F1261" s="178"/>
      <c r="G1261" s="545"/>
      <c r="H1261" s="472"/>
    </row>
    <row r="1262" spans="2:8" s="495" customFormat="1">
      <c r="B1262" s="180" t="s">
        <v>1911</v>
      </c>
      <c r="C1262" s="182" t="s">
        <v>1912</v>
      </c>
      <c r="D1262" s="328">
        <v>1</v>
      </c>
      <c r="E1262" s="50" t="s">
        <v>63</v>
      </c>
      <c r="F1262" s="300"/>
      <c r="G1262" s="546"/>
      <c r="H1262" s="472">
        <f>ROUND($D1262*F1262,2)</f>
        <v>0</v>
      </c>
    </row>
    <row r="1263" spans="2:8" s="495" customFormat="1">
      <c r="B1263" s="180" t="s">
        <v>1913</v>
      </c>
      <c r="C1263" s="182" t="s">
        <v>1914</v>
      </c>
      <c r="D1263" s="328">
        <v>1</v>
      </c>
      <c r="E1263" s="50" t="s">
        <v>63</v>
      </c>
      <c r="F1263" s="300"/>
      <c r="G1263" s="546"/>
      <c r="H1263" s="472">
        <f>ROUND($D1263*F1263,2)</f>
        <v>0</v>
      </c>
    </row>
    <row r="1264" spans="2:8" s="495" customFormat="1">
      <c r="B1264" s="180"/>
      <c r="C1264" s="182"/>
      <c r="D1264" s="328"/>
      <c r="E1264" s="50"/>
      <c r="F1264" s="178"/>
      <c r="G1264" s="545"/>
      <c r="H1264" s="472"/>
    </row>
    <row r="1265" spans="2:8" s="495" customFormat="1">
      <c r="B1265" s="180" t="s">
        <v>1915</v>
      </c>
      <c r="C1265" s="182" t="s">
        <v>1916</v>
      </c>
      <c r="D1265" s="328">
        <v>175</v>
      </c>
      <c r="E1265" s="50" t="s">
        <v>63</v>
      </c>
      <c r="F1265" s="300"/>
      <c r="G1265" s="546"/>
      <c r="H1265" s="472">
        <f>ROUND($D1265*F1265,2)</f>
        <v>0</v>
      </c>
    </row>
    <row r="1266" spans="2:8" s="495" customFormat="1">
      <c r="B1266" s="185"/>
      <c r="C1266" s="182"/>
      <c r="D1266" s="328"/>
      <c r="E1266" s="50"/>
      <c r="F1266" s="178"/>
      <c r="G1266" s="545"/>
      <c r="H1266" s="464"/>
    </row>
    <row r="1267" spans="2:8" s="495" customFormat="1">
      <c r="B1267" s="180" t="s">
        <v>1917</v>
      </c>
      <c r="C1267" s="182" t="s">
        <v>1918</v>
      </c>
      <c r="D1267" s="328">
        <v>90</v>
      </c>
      <c r="E1267" s="50" t="s">
        <v>63</v>
      </c>
      <c r="F1267" s="301"/>
      <c r="G1267" s="547"/>
      <c r="H1267" s="472">
        <f>ROUND($D1267*F1267,2)</f>
        <v>0</v>
      </c>
    </row>
    <row r="1268" spans="2:8" s="495" customFormat="1">
      <c r="B1268" s="175"/>
      <c r="C1268" s="182"/>
      <c r="D1268" s="328"/>
      <c r="E1268" s="50"/>
      <c r="F1268" s="178"/>
      <c r="G1268" s="545"/>
      <c r="H1268" s="472"/>
    </row>
    <row r="1269" spans="2:8" s="495" customFormat="1">
      <c r="B1269" s="180" t="s">
        <v>1919</v>
      </c>
      <c r="C1269" s="182" t="s">
        <v>1920</v>
      </c>
      <c r="D1269" s="328">
        <v>12</v>
      </c>
      <c r="E1269" s="50" t="s">
        <v>63</v>
      </c>
      <c r="F1269" s="300"/>
      <c r="G1269" s="546"/>
      <c r="H1269" s="472">
        <f>ROUND($D1269*F1269,2)</f>
        <v>0</v>
      </c>
    </row>
    <row r="1270" spans="2:8" s="495" customFormat="1">
      <c r="B1270" s="175"/>
      <c r="C1270" s="182"/>
      <c r="D1270" s="328"/>
      <c r="E1270" s="50"/>
      <c r="F1270" s="178"/>
      <c r="G1270" s="545"/>
      <c r="H1270" s="472"/>
    </row>
    <row r="1271" spans="2:8" s="495" customFormat="1">
      <c r="B1271" s="180" t="s">
        <v>1921</v>
      </c>
      <c r="C1271" s="186" t="s">
        <v>1922</v>
      </c>
      <c r="D1271" s="328"/>
      <c r="E1271" s="50"/>
      <c r="F1271" s="178"/>
      <c r="G1271" s="545"/>
      <c r="H1271" s="464"/>
    </row>
    <row r="1272" spans="2:8" s="495" customFormat="1" ht="66" customHeight="1">
      <c r="B1272" s="180" t="s">
        <v>1923</v>
      </c>
      <c r="C1272" s="187" t="s">
        <v>1924</v>
      </c>
      <c r="D1272" s="328">
        <v>1400</v>
      </c>
      <c r="E1272" s="50" t="s">
        <v>74</v>
      </c>
      <c r="F1272" s="300"/>
      <c r="G1272" s="546"/>
      <c r="H1272" s="472">
        <f>ROUND($D1272*F1272,2)</f>
        <v>0</v>
      </c>
    </row>
    <row r="1273" spans="2:8" s="495" customFormat="1">
      <c r="B1273" s="188"/>
      <c r="C1273" s="187"/>
      <c r="D1273" s="328"/>
      <c r="E1273" s="50"/>
      <c r="F1273" s="178"/>
      <c r="G1273" s="545"/>
      <c r="H1273" s="464"/>
    </row>
    <row r="1274" spans="2:8" s="495" customFormat="1">
      <c r="B1274" s="180" t="s">
        <v>1925</v>
      </c>
      <c r="C1274" s="186" t="s">
        <v>1926</v>
      </c>
      <c r="D1274" s="144"/>
      <c r="E1274" s="50"/>
      <c r="F1274" s="178"/>
      <c r="G1274" s="545"/>
      <c r="H1274" s="464"/>
    </row>
    <row r="1275" spans="2:8" s="495" customFormat="1" ht="46.5" customHeight="1">
      <c r="B1275" s="189" t="s">
        <v>1927</v>
      </c>
      <c r="C1275" s="187" t="s">
        <v>1928</v>
      </c>
      <c r="D1275" s="328">
        <v>3</v>
      </c>
      <c r="E1275" s="50" t="s">
        <v>63</v>
      </c>
      <c r="F1275" s="300"/>
      <c r="G1275" s="546"/>
      <c r="H1275" s="472">
        <f>ROUND($D1275*F1275,2)</f>
        <v>0</v>
      </c>
    </row>
    <row r="1276" spans="2:8" s="495" customFormat="1">
      <c r="B1276" s="180"/>
      <c r="C1276" s="182"/>
      <c r="D1276" s="328"/>
      <c r="E1276" s="50"/>
      <c r="F1276" s="178"/>
      <c r="G1276" s="545"/>
      <c r="H1276" s="472"/>
    </row>
    <row r="1277" spans="2:8" s="495" customFormat="1">
      <c r="B1277" s="180" t="s">
        <v>1929</v>
      </c>
      <c r="C1277" s="186" t="s">
        <v>1930</v>
      </c>
      <c r="D1277" s="328"/>
      <c r="E1277" s="50"/>
      <c r="F1277" s="178"/>
      <c r="G1277" s="545"/>
      <c r="H1277" s="464"/>
    </row>
    <row r="1278" spans="2:8" s="495" customFormat="1" ht="45">
      <c r="B1278" s="180"/>
      <c r="C1278" s="176" t="s">
        <v>1931</v>
      </c>
      <c r="D1278" s="328"/>
      <c r="E1278" s="50"/>
      <c r="F1278" s="178"/>
      <c r="G1278" s="545"/>
      <c r="H1278" s="464"/>
    </row>
    <row r="1279" spans="2:8" s="495" customFormat="1">
      <c r="B1279" s="180" t="s">
        <v>1932</v>
      </c>
      <c r="C1279" s="182" t="s">
        <v>386</v>
      </c>
      <c r="D1279" s="328">
        <v>540</v>
      </c>
      <c r="E1279" s="50" t="s">
        <v>74</v>
      </c>
      <c r="F1279" s="300"/>
      <c r="G1279" s="546"/>
      <c r="H1279" s="472">
        <f>ROUND($D1279*F1279,2)</f>
        <v>0</v>
      </c>
    </row>
    <row r="1280" spans="2:8" s="495" customFormat="1">
      <c r="B1280" s="180" t="s">
        <v>1933</v>
      </c>
      <c r="C1280" s="182" t="s">
        <v>388</v>
      </c>
      <c r="D1280" s="328">
        <v>360</v>
      </c>
      <c r="E1280" s="50" t="s">
        <v>74</v>
      </c>
      <c r="F1280" s="300"/>
      <c r="G1280" s="546"/>
      <c r="H1280" s="472">
        <f>ROUND($D1280*F1280,2)</f>
        <v>0</v>
      </c>
    </row>
    <row r="1281" spans="2:8" s="495" customFormat="1">
      <c r="B1281" s="180" t="s">
        <v>1934</v>
      </c>
      <c r="C1281" s="182" t="s">
        <v>425</v>
      </c>
      <c r="D1281" s="328">
        <v>150</v>
      </c>
      <c r="E1281" s="50" t="s">
        <v>74</v>
      </c>
      <c r="F1281" s="300"/>
      <c r="G1281" s="546"/>
      <c r="H1281" s="472">
        <f>ROUND($D1281*F1281,2)</f>
        <v>0</v>
      </c>
    </row>
    <row r="1282" spans="2:8" s="495" customFormat="1">
      <c r="B1282" s="174"/>
      <c r="C1282" s="169"/>
      <c r="D1282" s="328"/>
      <c r="E1282" s="50"/>
      <c r="F1282" s="170"/>
      <c r="G1282" s="544"/>
      <c r="H1282" s="472"/>
    </row>
    <row r="1283" spans="2:8" s="495" customFormat="1">
      <c r="B1283" s="180" t="s">
        <v>1935</v>
      </c>
      <c r="C1283" s="169" t="s">
        <v>1936</v>
      </c>
      <c r="D1283" s="328"/>
      <c r="E1283" s="50"/>
      <c r="F1283" s="170"/>
      <c r="G1283" s="544"/>
      <c r="H1283" s="472"/>
    </row>
    <row r="1284" spans="2:8" s="495" customFormat="1" ht="30">
      <c r="B1284" s="180" t="s">
        <v>1937</v>
      </c>
      <c r="C1284" s="176" t="s">
        <v>1938</v>
      </c>
      <c r="D1284" s="328">
        <v>1450</v>
      </c>
      <c r="E1284" s="50" t="s">
        <v>74</v>
      </c>
      <c r="F1284" s="300"/>
      <c r="G1284" s="546"/>
      <c r="H1284" s="472">
        <f>ROUND($D1284*F1284,2)</f>
        <v>0</v>
      </c>
    </row>
    <row r="1285" spans="2:8" s="495" customFormat="1">
      <c r="B1285" s="174"/>
      <c r="C1285" s="169"/>
      <c r="D1285" s="328"/>
      <c r="E1285" s="50"/>
      <c r="F1285" s="170"/>
      <c r="G1285" s="544"/>
      <c r="H1285" s="472"/>
    </row>
    <row r="1286" spans="2:8" s="495" customFormat="1">
      <c r="B1286" s="180" t="s">
        <v>1939</v>
      </c>
      <c r="C1286" s="169" t="s">
        <v>1940</v>
      </c>
      <c r="D1286" s="328">
        <v>12</v>
      </c>
      <c r="E1286" s="50" t="s">
        <v>63</v>
      </c>
      <c r="F1286" s="302"/>
      <c r="G1286" s="547"/>
      <c r="H1286" s="472">
        <f>ROUND($D1286*F1286,2)</f>
        <v>0</v>
      </c>
    </row>
    <row r="1287" spans="2:8" s="495" customFormat="1">
      <c r="B1287" s="174"/>
      <c r="C1287" s="169"/>
      <c r="D1287" s="328"/>
      <c r="E1287" s="50"/>
      <c r="F1287" s="179"/>
      <c r="G1287" s="548"/>
      <c r="H1287" s="472"/>
    </row>
    <row r="1288" spans="2:8" s="495" customFormat="1">
      <c r="B1288" s="180" t="s">
        <v>1941</v>
      </c>
      <c r="C1288" s="190" t="s">
        <v>1942</v>
      </c>
      <c r="D1288" s="328"/>
      <c r="E1288" s="50"/>
      <c r="F1288" s="191"/>
      <c r="G1288" s="549"/>
      <c r="H1288" s="464"/>
    </row>
    <row r="1289" spans="2:8" s="495" customFormat="1">
      <c r="B1289" s="174"/>
      <c r="C1289" s="192" t="s">
        <v>1943</v>
      </c>
      <c r="D1289" s="328">
        <v>1</v>
      </c>
      <c r="E1289" s="50" t="s">
        <v>462</v>
      </c>
      <c r="F1289" s="303"/>
      <c r="G1289" s="550"/>
      <c r="H1289" s="472">
        <f>ROUND($D1289*F1289,2)</f>
        <v>0</v>
      </c>
    </row>
    <row r="1290" spans="2:8" s="495" customFormat="1">
      <c r="B1290" s="174"/>
      <c r="C1290" s="169"/>
      <c r="D1290" s="328"/>
      <c r="E1290" s="50"/>
      <c r="F1290" s="170"/>
      <c r="G1290" s="544"/>
      <c r="H1290" s="472"/>
    </row>
    <row r="1291" spans="2:8" s="495" customFormat="1">
      <c r="B1291" s="389"/>
      <c r="C1291" s="380" t="s">
        <v>1944</v>
      </c>
      <c r="D1291" s="390"/>
      <c r="E1291" s="361"/>
      <c r="F1291" s="385"/>
      <c r="G1291" s="542"/>
      <c r="H1291" s="473">
        <f>SUM(H1247:H1290)</f>
        <v>0</v>
      </c>
    </row>
    <row r="1292" spans="2:8" s="495" customFormat="1">
      <c r="B1292" s="174"/>
      <c r="C1292" s="169"/>
      <c r="D1292" s="328"/>
      <c r="E1292" s="50"/>
      <c r="F1292" s="170"/>
      <c r="G1292" s="544"/>
      <c r="H1292" s="472"/>
    </row>
    <row r="1293" spans="2:8" s="495" customFormat="1">
      <c r="B1293" s="168" t="s">
        <v>1945</v>
      </c>
      <c r="C1293" s="169" t="s">
        <v>1946</v>
      </c>
      <c r="D1293" s="328"/>
      <c r="E1293" s="50"/>
      <c r="F1293" s="170"/>
      <c r="G1293" s="544"/>
      <c r="H1293" s="472"/>
    </row>
    <row r="1294" spans="2:8" s="495" customFormat="1">
      <c r="B1294" s="193" t="s">
        <v>1947</v>
      </c>
      <c r="C1294" s="169" t="s">
        <v>1948</v>
      </c>
      <c r="D1294" s="328"/>
      <c r="E1294" s="50"/>
      <c r="F1294" s="170"/>
      <c r="G1294" s="544"/>
      <c r="H1294" s="469"/>
    </row>
    <row r="1295" spans="2:8" s="495" customFormat="1" ht="135">
      <c r="B1295" s="194"/>
      <c r="C1295" s="187" t="s">
        <v>1949</v>
      </c>
      <c r="D1295" s="328"/>
      <c r="E1295" s="50"/>
      <c r="F1295" s="170"/>
      <c r="G1295" s="544"/>
      <c r="H1295" s="469"/>
    </row>
    <row r="1296" spans="2:8" s="495" customFormat="1">
      <c r="B1296" s="180" t="s">
        <v>1950</v>
      </c>
      <c r="C1296" s="182" t="s">
        <v>1951</v>
      </c>
      <c r="D1296" s="328">
        <v>9</v>
      </c>
      <c r="E1296" s="50" t="s">
        <v>63</v>
      </c>
      <c r="F1296" s="302"/>
      <c r="G1296" s="547"/>
      <c r="H1296" s="472">
        <f>ROUND($D1296*F1296,2)</f>
        <v>0</v>
      </c>
    </row>
    <row r="1297" spans="2:8" s="495" customFormat="1">
      <c r="B1297" s="180" t="s">
        <v>1952</v>
      </c>
      <c r="C1297" s="195" t="s">
        <v>1953</v>
      </c>
      <c r="D1297" s="328">
        <v>11</v>
      </c>
      <c r="E1297" s="50" t="s">
        <v>63</v>
      </c>
      <c r="F1297" s="304"/>
      <c r="G1297" s="551"/>
      <c r="H1297" s="472">
        <f>ROUND($D1297*F1297,2)</f>
        <v>0</v>
      </c>
    </row>
    <row r="1298" spans="2:8" s="495" customFormat="1">
      <c r="B1298" s="180" t="s">
        <v>1954</v>
      </c>
      <c r="C1298" s="195" t="s">
        <v>1955</v>
      </c>
      <c r="D1298" s="328">
        <v>1</v>
      </c>
      <c r="E1298" s="50" t="s">
        <v>63</v>
      </c>
      <c r="F1298" s="304"/>
      <c r="G1298" s="551"/>
      <c r="H1298" s="472">
        <f>ROUND($D1298*F1298,2)</f>
        <v>0</v>
      </c>
    </row>
    <row r="1299" spans="2:8" s="495" customFormat="1">
      <c r="B1299" s="180"/>
      <c r="C1299" s="195"/>
      <c r="D1299" s="328"/>
      <c r="E1299" s="50"/>
      <c r="F1299" s="32"/>
      <c r="G1299" s="552"/>
      <c r="H1299" s="472"/>
    </row>
    <row r="1300" spans="2:8" s="495" customFormat="1">
      <c r="B1300" s="180" t="s">
        <v>1956</v>
      </c>
      <c r="C1300" s="169" t="s">
        <v>1957</v>
      </c>
      <c r="D1300" s="328"/>
      <c r="E1300" s="50"/>
      <c r="F1300" s="32"/>
      <c r="G1300" s="552"/>
      <c r="H1300" s="472"/>
    </row>
    <row r="1301" spans="2:8" s="495" customFormat="1" ht="153.75" customHeight="1">
      <c r="B1301" s="180"/>
      <c r="C1301" s="187" t="s">
        <v>1958</v>
      </c>
      <c r="D1301" s="328">
        <v>2</v>
      </c>
      <c r="E1301" s="50" t="s">
        <v>63</v>
      </c>
      <c r="F1301" s="304"/>
      <c r="G1301" s="551"/>
      <c r="H1301" s="472">
        <f>ROUND($D1301*F1301,2)</f>
        <v>0</v>
      </c>
    </row>
    <row r="1302" spans="2:8" s="495" customFormat="1" ht="63.75" customHeight="1">
      <c r="B1302" s="180"/>
      <c r="C1302" s="187" t="s">
        <v>1959</v>
      </c>
      <c r="D1302" s="328">
        <v>2</v>
      </c>
      <c r="E1302" s="50" t="s">
        <v>63</v>
      </c>
      <c r="F1302" s="304"/>
      <c r="G1302" s="551"/>
      <c r="H1302" s="472">
        <f>ROUND($D1302*F1302,2)</f>
        <v>0</v>
      </c>
    </row>
    <row r="1303" spans="2:8" s="495" customFormat="1">
      <c r="B1303" s="180"/>
      <c r="C1303" s="195"/>
      <c r="D1303" s="328"/>
      <c r="E1303" s="50"/>
      <c r="F1303" s="32"/>
      <c r="G1303" s="552"/>
      <c r="H1303" s="472"/>
    </row>
    <row r="1304" spans="2:8" s="495" customFormat="1">
      <c r="B1304" s="180" t="s">
        <v>1960</v>
      </c>
      <c r="C1304" s="182" t="s">
        <v>1961</v>
      </c>
      <c r="D1304" s="328"/>
      <c r="E1304" s="50"/>
      <c r="F1304" s="178"/>
      <c r="G1304" s="545"/>
      <c r="H1304" s="464"/>
    </row>
    <row r="1305" spans="2:8" s="495" customFormat="1" ht="96" customHeight="1">
      <c r="B1305" s="185"/>
      <c r="C1305" s="187" t="s">
        <v>1962</v>
      </c>
      <c r="D1305" s="328"/>
      <c r="E1305" s="50"/>
      <c r="F1305" s="178"/>
      <c r="G1305" s="545"/>
      <c r="H1305" s="464"/>
    </row>
    <row r="1306" spans="2:8" s="495" customFormat="1">
      <c r="B1306" s="180" t="s">
        <v>1963</v>
      </c>
      <c r="C1306" s="182" t="s">
        <v>1964</v>
      </c>
      <c r="D1306" s="328">
        <v>3</v>
      </c>
      <c r="E1306" s="50" t="s">
        <v>63</v>
      </c>
      <c r="F1306" s="300"/>
      <c r="G1306" s="546"/>
      <c r="H1306" s="472">
        <f>ROUND($D1306*F1306,2)</f>
        <v>0</v>
      </c>
    </row>
    <row r="1307" spans="2:8" s="495" customFormat="1">
      <c r="B1307" s="180" t="s">
        <v>1965</v>
      </c>
      <c r="C1307" s="182" t="s">
        <v>1966</v>
      </c>
      <c r="D1307" s="328">
        <v>1</v>
      </c>
      <c r="E1307" s="50" t="s">
        <v>63</v>
      </c>
      <c r="F1307" s="300"/>
      <c r="G1307" s="546"/>
      <c r="H1307" s="472">
        <f>ROUND($D1307*F1307,2)</f>
        <v>0</v>
      </c>
    </row>
    <row r="1308" spans="2:8" s="495" customFormat="1">
      <c r="B1308" s="185"/>
      <c r="C1308" s="182"/>
      <c r="D1308" s="328"/>
      <c r="E1308" s="50"/>
      <c r="F1308" s="178"/>
      <c r="G1308" s="545"/>
      <c r="H1308" s="464"/>
    </row>
    <row r="1309" spans="2:8" s="495" customFormat="1">
      <c r="B1309" s="180" t="s">
        <v>1967</v>
      </c>
      <c r="C1309" s="186" t="s">
        <v>1918</v>
      </c>
      <c r="D1309" s="328">
        <v>4</v>
      </c>
      <c r="E1309" s="50" t="s">
        <v>63</v>
      </c>
      <c r="F1309" s="300"/>
      <c r="G1309" s="546"/>
      <c r="H1309" s="472">
        <f>ROUND($D1309*F1309,2)</f>
        <v>0</v>
      </c>
    </row>
    <row r="1310" spans="2:8" s="495" customFormat="1">
      <c r="B1310" s="180"/>
      <c r="C1310" s="182"/>
      <c r="D1310" s="328"/>
      <c r="E1310" s="50"/>
      <c r="F1310" s="178"/>
      <c r="G1310" s="545"/>
      <c r="H1310" s="464"/>
    </row>
    <row r="1311" spans="2:8" s="495" customFormat="1">
      <c r="B1311" s="391"/>
      <c r="C1311" s="380" t="s">
        <v>1968</v>
      </c>
      <c r="D1311" s="390"/>
      <c r="E1311" s="361"/>
      <c r="F1311" s="392"/>
      <c r="G1311" s="553"/>
      <c r="H1311" s="463">
        <f>SUM(H1296:H1310)</f>
        <v>0</v>
      </c>
    </row>
    <row r="1312" spans="2:8" s="495" customFormat="1">
      <c r="B1312" s="194"/>
      <c r="C1312" s="196"/>
      <c r="D1312" s="328"/>
      <c r="E1312" s="50"/>
      <c r="F1312" s="170"/>
      <c r="G1312" s="544"/>
      <c r="H1312" s="469"/>
    </row>
    <row r="1313" spans="2:8" s="495" customFormat="1">
      <c r="B1313" s="197" t="s">
        <v>1969</v>
      </c>
      <c r="C1313" s="169" t="s">
        <v>1970</v>
      </c>
      <c r="D1313" s="328"/>
      <c r="E1313" s="50"/>
      <c r="F1313" s="170"/>
      <c r="G1313" s="544"/>
      <c r="H1313" s="469"/>
    </row>
    <row r="1314" spans="2:8" s="495" customFormat="1">
      <c r="B1314" s="194" t="s">
        <v>1971</v>
      </c>
      <c r="C1314" s="169" t="s">
        <v>1972</v>
      </c>
      <c r="D1314" s="328"/>
      <c r="E1314" s="50"/>
      <c r="F1314" s="170"/>
      <c r="G1314" s="544"/>
      <c r="H1314" s="469"/>
    </row>
    <row r="1315" spans="2:8" s="495" customFormat="1" ht="60">
      <c r="B1315" s="174"/>
      <c r="C1315" s="198" t="s">
        <v>1973</v>
      </c>
      <c r="D1315" s="328"/>
      <c r="E1315" s="50"/>
      <c r="F1315" s="170"/>
      <c r="G1315" s="544"/>
      <c r="H1315" s="469"/>
    </row>
    <row r="1316" spans="2:8" s="495" customFormat="1">
      <c r="B1316" s="199" t="s">
        <v>1974</v>
      </c>
      <c r="C1316" s="22" t="s">
        <v>1975</v>
      </c>
      <c r="D1316" s="328">
        <v>57</v>
      </c>
      <c r="E1316" s="50" t="s">
        <v>63</v>
      </c>
      <c r="F1316" s="302"/>
      <c r="G1316" s="547"/>
      <c r="H1316" s="472">
        <f t="shared" ref="H1316:H1329" si="9">ROUND($D1316*F1316,2)</f>
        <v>0</v>
      </c>
    </row>
    <row r="1317" spans="2:8" s="495" customFormat="1">
      <c r="B1317" s="199" t="s">
        <v>1976</v>
      </c>
      <c r="C1317" s="22" t="s">
        <v>1977</v>
      </c>
      <c r="D1317" s="328">
        <v>5</v>
      </c>
      <c r="E1317" s="50" t="s">
        <v>63</v>
      </c>
      <c r="F1317" s="302"/>
      <c r="G1317" s="547"/>
      <c r="H1317" s="472">
        <f t="shared" si="9"/>
        <v>0</v>
      </c>
    </row>
    <row r="1318" spans="2:8" s="495" customFormat="1">
      <c r="B1318" s="199" t="s">
        <v>1978</v>
      </c>
      <c r="C1318" s="22" t="s">
        <v>1979</v>
      </c>
      <c r="D1318" s="328">
        <v>3</v>
      </c>
      <c r="E1318" s="50" t="s">
        <v>63</v>
      </c>
      <c r="F1318" s="302"/>
      <c r="G1318" s="547"/>
      <c r="H1318" s="472">
        <f t="shared" si="9"/>
        <v>0</v>
      </c>
    </row>
    <row r="1319" spans="2:8" s="495" customFormat="1">
      <c r="B1319" s="199" t="s">
        <v>1980</v>
      </c>
      <c r="C1319" s="22" t="s">
        <v>1981</v>
      </c>
      <c r="D1319" s="328">
        <v>3</v>
      </c>
      <c r="E1319" s="50" t="s">
        <v>63</v>
      </c>
      <c r="F1319" s="302"/>
      <c r="G1319" s="547"/>
      <c r="H1319" s="472">
        <f t="shared" si="9"/>
        <v>0</v>
      </c>
    </row>
    <row r="1320" spans="2:8" s="495" customFormat="1">
      <c r="B1320" s="199" t="s">
        <v>1982</v>
      </c>
      <c r="C1320" s="22" t="s">
        <v>1983</v>
      </c>
      <c r="D1320" s="328">
        <v>8</v>
      </c>
      <c r="E1320" s="50" t="s">
        <v>63</v>
      </c>
      <c r="F1320" s="302"/>
      <c r="G1320" s="547"/>
      <c r="H1320" s="472">
        <f t="shared" si="9"/>
        <v>0</v>
      </c>
    </row>
    <row r="1321" spans="2:8" s="495" customFormat="1">
      <c r="B1321" s="199" t="s">
        <v>1984</v>
      </c>
      <c r="C1321" s="200" t="s">
        <v>1985</v>
      </c>
      <c r="D1321" s="328">
        <v>2</v>
      </c>
      <c r="E1321" s="50" t="s">
        <v>63</v>
      </c>
      <c r="F1321" s="302"/>
      <c r="G1321" s="547"/>
      <c r="H1321" s="472">
        <f t="shared" si="9"/>
        <v>0</v>
      </c>
    </row>
    <row r="1322" spans="2:8" s="495" customFormat="1">
      <c r="B1322" s="199" t="s">
        <v>1986</v>
      </c>
      <c r="C1322" s="200" t="s">
        <v>1987</v>
      </c>
      <c r="D1322" s="328">
        <v>4</v>
      </c>
      <c r="E1322" s="50" t="s">
        <v>63</v>
      </c>
      <c r="F1322" s="302"/>
      <c r="G1322" s="547"/>
      <c r="H1322" s="472">
        <f t="shared" si="9"/>
        <v>0</v>
      </c>
    </row>
    <row r="1323" spans="2:8" s="495" customFormat="1">
      <c r="B1323" s="199" t="s">
        <v>1988</v>
      </c>
      <c r="C1323" s="200" t="s">
        <v>1989</v>
      </c>
      <c r="D1323" s="328">
        <v>2</v>
      </c>
      <c r="E1323" s="50" t="s">
        <v>63</v>
      </c>
      <c r="F1323" s="302"/>
      <c r="G1323" s="547"/>
      <c r="H1323" s="472">
        <f t="shared" si="9"/>
        <v>0</v>
      </c>
    </row>
    <row r="1324" spans="2:8" s="495" customFormat="1">
      <c r="B1324" s="199" t="s">
        <v>1990</v>
      </c>
      <c r="C1324" s="200" t="s">
        <v>1991</v>
      </c>
      <c r="D1324" s="328">
        <v>2</v>
      </c>
      <c r="E1324" s="50" t="s">
        <v>63</v>
      </c>
      <c r="F1324" s="302"/>
      <c r="G1324" s="547"/>
      <c r="H1324" s="472">
        <f t="shared" si="9"/>
        <v>0</v>
      </c>
    </row>
    <row r="1325" spans="2:8" s="495" customFormat="1">
      <c r="B1325" s="199" t="s">
        <v>1992</v>
      </c>
      <c r="C1325" s="22" t="s">
        <v>1993</v>
      </c>
      <c r="D1325" s="328">
        <v>2</v>
      </c>
      <c r="E1325" s="50" t="s">
        <v>63</v>
      </c>
      <c r="F1325" s="302"/>
      <c r="G1325" s="547"/>
      <c r="H1325" s="472">
        <f t="shared" si="9"/>
        <v>0</v>
      </c>
    </row>
    <row r="1326" spans="2:8" s="495" customFormat="1">
      <c r="B1326" s="199" t="s">
        <v>1994</v>
      </c>
      <c r="C1326" s="200" t="s">
        <v>1995</v>
      </c>
      <c r="D1326" s="328">
        <v>4</v>
      </c>
      <c r="E1326" s="50" t="s">
        <v>63</v>
      </c>
      <c r="F1326" s="302"/>
      <c r="G1326" s="547"/>
      <c r="H1326" s="472">
        <f t="shared" si="9"/>
        <v>0</v>
      </c>
    </row>
    <row r="1327" spans="2:8" s="495" customFormat="1">
      <c r="B1327" s="199" t="s">
        <v>1996</v>
      </c>
      <c r="C1327" s="200" t="s">
        <v>1997</v>
      </c>
      <c r="D1327" s="328">
        <v>3</v>
      </c>
      <c r="E1327" s="50" t="s">
        <v>63</v>
      </c>
      <c r="F1327" s="302"/>
      <c r="G1327" s="547"/>
      <c r="H1327" s="472">
        <f t="shared" si="9"/>
        <v>0</v>
      </c>
    </row>
    <row r="1328" spans="2:8" s="495" customFormat="1">
      <c r="B1328" s="199" t="s">
        <v>1998</v>
      </c>
      <c r="C1328" s="200" t="s">
        <v>1999</v>
      </c>
      <c r="D1328" s="328">
        <v>2</v>
      </c>
      <c r="E1328" s="50" t="s">
        <v>63</v>
      </c>
      <c r="F1328" s="302"/>
      <c r="G1328" s="547"/>
      <c r="H1328" s="472">
        <f t="shared" si="9"/>
        <v>0</v>
      </c>
    </row>
    <row r="1329" spans="2:8" s="495" customFormat="1">
      <c r="B1329" s="199" t="s">
        <v>2000</v>
      </c>
      <c r="C1329" s="200" t="s">
        <v>2001</v>
      </c>
      <c r="D1329" s="328">
        <v>5</v>
      </c>
      <c r="E1329" s="50" t="s">
        <v>63</v>
      </c>
      <c r="F1329" s="302"/>
      <c r="G1329" s="547"/>
      <c r="H1329" s="472">
        <f t="shared" si="9"/>
        <v>0</v>
      </c>
    </row>
    <row r="1330" spans="2:8" s="495" customFormat="1">
      <c r="B1330" s="194"/>
      <c r="C1330" s="200"/>
      <c r="D1330" s="328"/>
      <c r="E1330" s="50"/>
      <c r="F1330" s="179"/>
      <c r="G1330" s="548"/>
      <c r="H1330" s="472"/>
    </row>
    <row r="1331" spans="2:8" s="495" customFormat="1">
      <c r="B1331" s="202" t="s">
        <v>2002</v>
      </c>
      <c r="C1331" s="169" t="s">
        <v>2003</v>
      </c>
      <c r="D1331" s="328"/>
      <c r="E1331" s="50"/>
      <c r="F1331" s="179"/>
      <c r="G1331" s="548"/>
      <c r="H1331" s="472"/>
    </row>
    <row r="1332" spans="2:8" s="495" customFormat="1" ht="60">
      <c r="B1332" s="194"/>
      <c r="C1332" s="198" t="s">
        <v>2004</v>
      </c>
      <c r="D1332" s="328"/>
      <c r="E1332" s="50"/>
      <c r="F1332" s="179"/>
      <c r="G1332" s="548"/>
      <c r="H1332" s="472"/>
    </row>
    <row r="1333" spans="2:8" s="495" customFormat="1">
      <c r="B1333" s="199" t="s">
        <v>2005</v>
      </c>
      <c r="C1333" s="22" t="s">
        <v>2006</v>
      </c>
      <c r="D1333" s="328">
        <v>10</v>
      </c>
      <c r="E1333" s="50" t="s">
        <v>63</v>
      </c>
      <c r="F1333" s="302"/>
      <c r="G1333" s="547"/>
      <c r="H1333" s="472">
        <f>ROUND($D1333*F1333,2)</f>
        <v>0</v>
      </c>
    </row>
    <row r="1334" spans="2:8" s="495" customFormat="1">
      <c r="B1334" s="199" t="s">
        <v>2007</v>
      </c>
      <c r="C1334" s="22" t="s">
        <v>2008</v>
      </c>
      <c r="D1334" s="328">
        <v>97</v>
      </c>
      <c r="E1334" s="50" t="s">
        <v>63</v>
      </c>
      <c r="F1334" s="302"/>
      <c r="G1334" s="547"/>
      <c r="H1334" s="472">
        <f>ROUND($D1334*F1334,2)</f>
        <v>0</v>
      </c>
    </row>
    <row r="1335" spans="2:8" s="495" customFormat="1">
      <c r="B1335" s="199" t="s">
        <v>2009</v>
      </c>
      <c r="C1335" s="22" t="s">
        <v>2010</v>
      </c>
      <c r="D1335" s="328">
        <v>21</v>
      </c>
      <c r="E1335" s="50" t="s">
        <v>63</v>
      </c>
      <c r="F1335" s="302"/>
      <c r="G1335" s="547"/>
      <c r="H1335" s="472">
        <f>ROUND($D1335*F1335,2)</f>
        <v>0</v>
      </c>
    </row>
    <row r="1336" spans="2:8" s="495" customFormat="1">
      <c r="B1336" s="194"/>
      <c r="C1336" s="200"/>
      <c r="D1336" s="328"/>
      <c r="E1336" s="50"/>
      <c r="F1336" s="179"/>
      <c r="G1336" s="548"/>
      <c r="H1336" s="472"/>
    </row>
    <row r="1337" spans="2:8" s="495" customFormat="1">
      <c r="B1337" s="202" t="s">
        <v>2011</v>
      </c>
      <c r="C1337" s="186" t="s">
        <v>2012</v>
      </c>
      <c r="D1337" s="144"/>
      <c r="E1337" s="50"/>
      <c r="F1337" s="178"/>
      <c r="G1337" s="545"/>
      <c r="H1337" s="464"/>
    </row>
    <row r="1338" spans="2:8" s="495" customFormat="1" ht="75">
      <c r="B1338" s="185"/>
      <c r="C1338" s="187" t="s">
        <v>2824</v>
      </c>
      <c r="D1338" s="144"/>
      <c r="E1338" s="50"/>
      <c r="F1338" s="178"/>
      <c r="G1338" s="545"/>
      <c r="H1338" s="464"/>
    </row>
    <row r="1339" spans="2:8" s="495" customFormat="1">
      <c r="B1339" s="199" t="s">
        <v>2013</v>
      </c>
      <c r="C1339" s="195" t="s">
        <v>2014</v>
      </c>
      <c r="D1339" s="328">
        <v>2</v>
      </c>
      <c r="E1339" s="50" t="s">
        <v>63</v>
      </c>
      <c r="F1339" s="300"/>
      <c r="G1339" s="546"/>
      <c r="H1339" s="472">
        <f t="shared" ref="H1339:H1347" si="10">ROUND($D1339*F1339,2)</f>
        <v>0</v>
      </c>
    </row>
    <row r="1340" spans="2:8" s="495" customFormat="1">
      <c r="B1340" s="199" t="s">
        <v>2015</v>
      </c>
      <c r="C1340" s="195" t="s">
        <v>2016</v>
      </c>
      <c r="D1340" s="328">
        <v>1</v>
      </c>
      <c r="E1340" s="50" t="s">
        <v>63</v>
      </c>
      <c r="F1340" s="300"/>
      <c r="G1340" s="546"/>
      <c r="H1340" s="472">
        <f t="shared" si="10"/>
        <v>0</v>
      </c>
    </row>
    <row r="1341" spans="2:8" s="495" customFormat="1">
      <c r="B1341" s="199" t="s">
        <v>2017</v>
      </c>
      <c r="C1341" s="195" t="s">
        <v>2018</v>
      </c>
      <c r="D1341" s="328">
        <v>1</v>
      </c>
      <c r="E1341" s="50" t="s">
        <v>63</v>
      </c>
      <c r="F1341" s="300"/>
      <c r="G1341" s="546"/>
      <c r="H1341" s="472">
        <f t="shared" si="10"/>
        <v>0</v>
      </c>
    </row>
    <row r="1342" spans="2:8" s="495" customFormat="1">
      <c r="B1342" s="199" t="s">
        <v>2019</v>
      </c>
      <c r="C1342" s="195" t="s">
        <v>2020</v>
      </c>
      <c r="D1342" s="328">
        <v>1</v>
      </c>
      <c r="E1342" s="50" t="s">
        <v>63</v>
      </c>
      <c r="F1342" s="300"/>
      <c r="G1342" s="546"/>
      <c r="H1342" s="472">
        <f t="shared" si="10"/>
        <v>0</v>
      </c>
    </row>
    <row r="1343" spans="2:8" s="495" customFormat="1">
      <c r="B1343" s="199" t="s">
        <v>2021</v>
      </c>
      <c r="C1343" s="195" t="s">
        <v>2022</v>
      </c>
      <c r="D1343" s="328">
        <v>16</v>
      </c>
      <c r="E1343" s="50" t="s">
        <v>63</v>
      </c>
      <c r="F1343" s="300"/>
      <c r="G1343" s="546"/>
      <c r="H1343" s="472">
        <f t="shared" si="10"/>
        <v>0</v>
      </c>
    </row>
    <row r="1344" spans="2:8" s="495" customFormat="1">
      <c r="B1344" s="199" t="s">
        <v>2023</v>
      </c>
      <c r="C1344" s="195" t="s">
        <v>2024</v>
      </c>
      <c r="D1344" s="328">
        <v>3</v>
      </c>
      <c r="E1344" s="50" t="s">
        <v>63</v>
      </c>
      <c r="F1344" s="300"/>
      <c r="G1344" s="546"/>
      <c r="H1344" s="472">
        <f t="shared" si="10"/>
        <v>0</v>
      </c>
    </row>
    <row r="1345" spans="2:8" s="495" customFormat="1">
      <c r="B1345" s="199" t="s">
        <v>2025</v>
      </c>
      <c r="C1345" s="195" t="s">
        <v>2026</v>
      </c>
      <c r="D1345" s="328">
        <v>10</v>
      </c>
      <c r="E1345" s="50" t="s">
        <v>63</v>
      </c>
      <c r="F1345" s="300"/>
      <c r="G1345" s="546"/>
      <c r="H1345" s="472">
        <f t="shared" si="10"/>
        <v>0</v>
      </c>
    </row>
    <row r="1346" spans="2:8" s="495" customFormat="1">
      <c r="B1346" s="199" t="s">
        <v>2027</v>
      </c>
      <c r="C1346" s="195" t="s">
        <v>2028</v>
      </c>
      <c r="D1346" s="328">
        <v>1</v>
      </c>
      <c r="E1346" s="50" t="s">
        <v>63</v>
      </c>
      <c r="F1346" s="300"/>
      <c r="G1346" s="546"/>
      <c r="H1346" s="472">
        <f t="shared" si="10"/>
        <v>0</v>
      </c>
    </row>
    <row r="1347" spans="2:8" s="495" customFormat="1">
      <c r="B1347" s="199" t="s">
        <v>2029</v>
      </c>
      <c r="C1347" s="195" t="s">
        <v>2030</v>
      </c>
      <c r="D1347" s="328">
        <v>1</v>
      </c>
      <c r="E1347" s="50" t="s">
        <v>63</v>
      </c>
      <c r="F1347" s="300"/>
      <c r="G1347" s="546"/>
      <c r="H1347" s="472">
        <f t="shared" si="10"/>
        <v>0</v>
      </c>
    </row>
    <row r="1348" spans="2:8" s="495" customFormat="1">
      <c r="B1348" s="180"/>
      <c r="C1348" s="195"/>
      <c r="D1348" s="328"/>
      <c r="E1348" s="50"/>
      <c r="F1348" s="178"/>
      <c r="G1348" s="545"/>
      <c r="H1348" s="472"/>
    </row>
    <row r="1349" spans="2:8" s="495" customFormat="1">
      <c r="B1349" s="202" t="s">
        <v>2031</v>
      </c>
      <c r="C1349" s="190" t="s">
        <v>2032</v>
      </c>
      <c r="D1349" s="498"/>
      <c r="E1349" s="50"/>
      <c r="F1349" s="141"/>
      <c r="G1349" s="554"/>
      <c r="H1349" s="499"/>
    </row>
    <row r="1350" spans="2:8" s="495" customFormat="1" ht="75">
      <c r="B1350" s="194"/>
      <c r="C1350" s="187" t="s">
        <v>2033</v>
      </c>
      <c r="D1350" s="498"/>
      <c r="E1350" s="50"/>
      <c r="F1350" s="141"/>
      <c r="G1350" s="554"/>
      <c r="H1350" s="499"/>
    </row>
    <row r="1351" spans="2:8" s="495" customFormat="1" ht="45">
      <c r="B1351" s="199"/>
      <c r="C1351" s="187" t="s">
        <v>2034</v>
      </c>
      <c r="D1351" s="498"/>
      <c r="E1351" s="50"/>
      <c r="F1351" s="141"/>
      <c r="G1351" s="554"/>
      <c r="H1351" s="499"/>
    </row>
    <row r="1352" spans="2:8" s="495" customFormat="1">
      <c r="B1352" s="199" t="s">
        <v>2811</v>
      </c>
      <c r="C1352" s="500" t="s">
        <v>2035</v>
      </c>
      <c r="D1352" s="328">
        <v>1</v>
      </c>
      <c r="E1352" s="50" t="s">
        <v>63</v>
      </c>
      <c r="F1352" s="300"/>
      <c r="G1352" s="546"/>
      <c r="H1352" s="472">
        <f>ROUND($D1352*F1352,2)</f>
        <v>0</v>
      </c>
    </row>
    <row r="1353" spans="2:8" s="495" customFormat="1">
      <c r="B1353" s="199"/>
      <c r="C1353" s="203"/>
      <c r="D1353" s="144"/>
      <c r="E1353" s="50"/>
      <c r="F1353" s="178"/>
      <c r="G1353" s="545"/>
      <c r="H1353" s="464"/>
    </row>
    <row r="1354" spans="2:8" s="495" customFormat="1">
      <c r="B1354" s="199"/>
      <c r="C1354" s="18"/>
      <c r="D1354" s="328"/>
      <c r="E1354" s="50"/>
      <c r="F1354" s="204"/>
      <c r="G1354" s="555"/>
      <c r="H1354" s="464"/>
    </row>
    <row r="1355" spans="2:8" s="495" customFormat="1">
      <c r="B1355" s="199" t="s">
        <v>2812</v>
      </c>
      <c r="C1355" s="205" t="s">
        <v>2037</v>
      </c>
      <c r="D1355" s="329"/>
      <c r="E1355" s="50"/>
      <c r="F1355" s="206"/>
      <c r="G1355" s="556"/>
      <c r="H1355" s="464"/>
    </row>
    <row r="1356" spans="2:8" s="495" customFormat="1" ht="30">
      <c r="B1356" s="199"/>
      <c r="C1356" s="187" t="s">
        <v>2038</v>
      </c>
      <c r="D1356" s="329"/>
      <c r="E1356" s="50"/>
      <c r="F1356" s="206"/>
      <c r="G1356" s="556"/>
      <c r="H1356" s="464"/>
    </row>
    <row r="1357" spans="2:8" s="495" customFormat="1" ht="80.25" customHeight="1">
      <c r="B1357" s="199"/>
      <c r="C1357" s="176" t="s">
        <v>2039</v>
      </c>
      <c r="D1357" s="329"/>
      <c r="E1357" s="50"/>
      <c r="F1357" s="206"/>
      <c r="G1357" s="556"/>
      <c r="H1357" s="464"/>
    </row>
    <row r="1358" spans="2:8" s="495" customFormat="1" ht="128.25" customHeight="1">
      <c r="B1358" s="207"/>
      <c r="C1358" s="187" t="s">
        <v>2040</v>
      </c>
      <c r="D1358" s="329"/>
      <c r="E1358" s="50"/>
      <c r="F1358" s="206"/>
      <c r="G1358" s="556"/>
      <c r="H1358" s="464"/>
    </row>
    <row r="1359" spans="2:8" s="495" customFormat="1" ht="30">
      <c r="B1359" s="177"/>
      <c r="C1359" s="192" t="s">
        <v>2041</v>
      </c>
      <c r="D1359" s="329"/>
      <c r="E1359" s="50"/>
      <c r="F1359" s="206"/>
      <c r="G1359" s="556"/>
      <c r="H1359" s="464"/>
    </row>
    <row r="1360" spans="2:8" s="495" customFormat="1">
      <c r="B1360" s="199" t="s">
        <v>2813</v>
      </c>
      <c r="C1360" s="192" t="s">
        <v>2043</v>
      </c>
      <c r="D1360" s="328">
        <v>1</v>
      </c>
      <c r="E1360" s="50" t="s">
        <v>63</v>
      </c>
      <c r="F1360" s="305"/>
      <c r="G1360" s="557"/>
      <c r="H1360" s="472">
        <f>ROUND($D1360*F1360,2)</f>
        <v>0</v>
      </c>
    </row>
    <row r="1361" spans="2:8" s="495" customFormat="1">
      <c r="B1361" s="199" t="s">
        <v>2814</v>
      </c>
      <c r="C1361" s="192" t="s">
        <v>2045</v>
      </c>
      <c r="D1361" s="328">
        <v>1</v>
      </c>
      <c r="E1361" s="50" t="s">
        <v>63</v>
      </c>
      <c r="F1361" s="305"/>
      <c r="G1361" s="557"/>
      <c r="H1361" s="472">
        <f>ROUND($D1361*F1361,2)</f>
        <v>0</v>
      </c>
    </row>
    <row r="1362" spans="2:8" s="495" customFormat="1">
      <c r="B1362" s="202"/>
      <c r="C1362" s="192"/>
      <c r="D1362" s="144"/>
      <c r="E1362" s="50"/>
      <c r="F1362" s="178"/>
      <c r="G1362" s="545"/>
      <c r="H1362" s="464"/>
    </row>
    <row r="1363" spans="2:8" s="495" customFormat="1">
      <c r="B1363" s="202" t="s">
        <v>2036</v>
      </c>
      <c r="C1363" s="196" t="s">
        <v>2047</v>
      </c>
      <c r="D1363" s="144"/>
      <c r="E1363" s="50"/>
      <c r="F1363" s="170"/>
      <c r="G1363" s="544"/>
      <c r="H1363" s="469"/>
    </row>
    <row r="1364" spans="2:8" s="495" customFormat="1">
      <c r="B1364" s="194"/>
      <c r="C1364" s="196"/>
      <c r="D1364" s="144"/>
      <c r="E1364" s="50"/>
      <c r="F1364" s="170"/>
      <c r="G1364" s="544"/>
      <c r="H1364" s="469"/>
    </row>
    <row r="1365" spans="2:8" s="139" customFormat="1" ht="60.75">
      <c r="B1365" s="208"/>
      <c r="C1365" s="192" t="s">
        <v>2048</v>
      </c>
      <c r="D1365" s="144"/>
      <c r="E1365" s="50"/>
      <c r="F1365" s="170"/>
      <c r="G1365" s="544"/>
      <c r="H1365" s="469"/>
    </row>
    <row r="1366" spans="2:8" s="495" customFormat="1">
      <c r="B1366" s="194"/>
      <c r="C1366" s="209"/>
      <c r="D1366" s="144"/>
      <c r="E1366" s="50"/>
      <c r="F1366" s="170"/>
      <c r="G1366" s="544"/>
      <c r="H1366" s="469"/>
    </row>
    <row r="1367" spans="2:8" s="495" customFormat="1">
      <c r="B1367" s="199" t="s">
        <v>2042</v>
      </c>
      <c r="C1367" s="192" t="s">
        <v>2050</v>
      </c>
      <c r="D1367" s="328">
        <v>480</v>
      </c>
      <c r="E1367" s="50" t="s">
        <v>565</v>
      </c>
      <c r="F1367" s="302"/>
      <c r="G1367" s="547"/>
      <c r="H1367" s="472">
        <f>ROUND($D1367*F1367,2)</f>
        <v>0</v>
      </c>
    </row>
    <row r="1368" spans="2:8" s="495" customFormat="1">
      <c r="B1368" s="199" t="s">
        <v>2044</v>
      </c>
      <c r="C1368" s="192" t="s">
        <v>2052</v>
      </c>
      <c r="D1368" s="328">
        <v>360</v>
      </c>
      <c r="E1368" s="50" t="s">
        <v>565</v>
      </c>
      <c r="F1368" s="302"/>
      <c r="G1368" s="547"/>
      <c r="H1368" s="472">
        <f>ROUND($D1368*F1368,2)</f>
        <v>0</v>
      </c>
    </row>
    <row r="1369" spans="2:8" s="495" customFormat="1">
      <c r="B1369" s="199" t="s">
        <v>2815</v>
      </c>
      <c r="C1369" s="192" t="s">
        <v>2054</v>
      </c>
      <c r="D1369" s="328">
        <v>240</v>
      </c>
      <c r="E1369" s="50" t="s">
        <v>565</v>
      </c>
      <c r="F1369" s="302"/>
      <c r="G1369" s="547"/>
      <c r="H1369" s="472">
        <f>ROUND($D1369*F1369,2)</f>
        <v>0</v>
      </c>
    </row>
    <row r="1370" spans="2:8" s="495" customFormat="1">
      <c r="B1370" s="199" t="s">
        <v>2816</v>
      </c>
      <c r="C1370" s="192" t="s">
        <v>2056</v>
      </c>
      <c r="D1370" s="328">
        <v>120</v>
      </c>
      <c r="E1370" s="50" t="s">
        <v>565</v>
      </c>
      <c r="F1370" s="302"/>
      <c r="G1370" s="547"/>
      <c r="H1370" s="472">
        <f>ROUND($D1370*F1370,2)</f>
        <v>0</v>
      </c>
    </row>
    <row r="1371" spans="2:8" s="495" customFormat="1">
      <c r="B1371" s="201"/>
      <c r="C1371" s="176"/>
      <c r="D1371" s="144"/>
      <c r="E1371" s="50"/>
      <c r="F1371" s="170"/>
      <c r="G1371" s="544"/>
      <c r="H1371" s="469"/>
    </row>
    <row r="1372" spans="2:8" s="495" customFormat="1">
      <c r="B1372" s="202" t="s">
        <v>2046</v>
      </c>
      <c r="C1372" s="196" t="s">
        <v>2058</v>
      </c>
      <c r="D1372" s="144"/>
      <c r="E1372" s="50"/>
      <c r="F1372" s="170"/>
      <c r="G1372" s="544"/>
      <c r="H1372" s="469"/>
    </row>
    <row r="1373" spans="2:8" s="495" customFormat="1" ht="60">
      <c r="B1373" s="208"/>
      <c r="C1373" s="210" t="s">
        <v>2059</v>
      </c>
      <c r="D1373" s="328"/>
      <c r="E1373" s="50"/>
      <c r="F1373" s="170"/>
      <c r="G1373" s="544"/>
      <c r="H1373" s="469"/>
    </row>
    <row r="1374" spans="2:8" s="495" customFormat="1">
      <c r="B1374" s="199" t="s">
        <v>2049</v>
      </c>
      <c r="C1374" s="192" t="s">
        <v>2050</v>
      </c>
      <c r="D1374" s="328">
        <v>24</v>
      </c>
      <c r="E1374" s="50" t="s">
        <v>565</v>
      </c>
      <c r="F1374" s="302"/>
      <c r="G1374" s="547"/>
      <c r="H1374" s="472">
        <f>ROUND($D1374*F1374,2)</f>
        <v>0</v>
      </c>
    </row>
    <row r="1375" spans="2:8" s="495" customFormat="1">
      <c r="B1375" s="199" t="s">
        <v>2051</v>
      </c>
      <c r="C1375" s="192" t="s">
        <v>2052</v>
      </c>
      <c r="D1375" s="328">
        <v>18</v>
      </c>
      <c r="E1375" s="50" t="s">
        <v>565</v>
      </c>
      <c r="F1375" s="302"/>
      <c r="G1375" s="547"/>
      <c r="H1375" s="472">
        <f>ROUND($D1375*F1375,2)</f>
        <v>0</v>
      </c>
    </row>
    <row r="1376" spans="2:8" s="495" customFormat="1">
      <c r="B1376" s="199" t="s">
        <v>2053</v>
      </c>
      <c r="C1376" s="192" t="s">
        <v>2054</v>
      </c>
      <c r="D1376" s="328">
        <v>12</v>
      </c>
      <c r="E1376" s="50" t="s">
        <v>565</v>
      </c>
      <c r="F1376" s="302"/>
      <c r="G1376" s="547"/>
      <c r="H1376" s="472">
        <f>ROUND($D1376*F1376,2)</f>
        <v>0</v>
      </c>
    </row>
    <row r="1377" spans="2:8" s="495" customFormat="1">
      <c r="B1377" s="199" t="s">
        <v>2055</v>
      </c>
      <c r="C1377" s="192" t="s">
        <v>2056</v>
      </c>
      <c r="D1377" s="328">
        <v>6</v>
      </c>
      <c r="E1377" s="50" t="s">
        <v>565</v>
      </c>
      <c r="F1377" s="302"/>
      <c r="G1377" s="547"/>
      <c r="H1377" s="472">
        <f>ROUND($D1377*F1377,2)</f>
        <v>0</v>
      </c>
    </row>
    <row r="1378" spans="2:8" s="495" customFormat="1">
      <c r="B1378" s="194"/>
      <c r="C1378" s="209"/>
      <c r="D1378" s="328"/>
      <c r="E1378" s="50"/>
      <c r="F1378" s="170"/>
      <c r="G1378" s="544"/>
      <c r="H1378" s="469"/>
    </row>
    <row r="1379" spans="2:8" s="495" customFormat="1">
      <c r="B1379" s="202" t="s">
        <v>2057</v>
      </c>
      <c r="C1379" s="196" t="s">
        <v>2061</v>
      </c>
      <c r="D1379" s="328"/>
      <c r="E1379" s="50"/>
      <c r="F1379" s="170"/>
      <c r="G1379" s="544"/>
      <c r="H1379" s="469"/>
    </row>
    <row r="1380" spans="2:8" s="495" customFormat="1" ht="33.75" customHeight="1">
      <c r="B1380" s="194"/>
      <c r="C1380" s="210" t="s">
        <v>2062</v>
      </c>
      <c r="D1380" s="328">
        <v>5</v>
      </c>
      <c r="E1380" s="50" t="s">
        <v>565</v>
      </c>
      <c r="F1380" s="302"/>
      <c r="G1380" s="547"/>
      <c r="H1380" s="472">
        <f>ROUND($D1380*F1380,2)</f>
        <v>0</v>
      </c>
    </row>
    <row r="1381" spans="2:8" s="495" customFormat="1">
      <c r="B1381" s="175"/>
      <c r="C1381" s="209"/>
      <c r="D1381" s="328"/>
      <c r="E1381" s="50"/>
      <c r="F1381" s="179"/>
      <c r="G1381" s="548"/>
      <c r="H1381" s="472"/>
    </row>
    <row r="1382" spans="2:8" s="495" customFormat="1">
      <c r="B1382" s="202" t="s">
        <v>2060</v>
      </c>
      <c r="C1382" s="186" t="s">
        <v>2064</v>
      </c>
      <c r="D1382" s="328"/>
      <c r="E1382" s="50"/>
      <c r="F1382" s="178"/>
      <c r="G1382" s="545"/>
      <c r="H1382" s="464"/>
    </row>
    <row r="1383" spans="2:8" s="495" customFormat="1" ht="33.75" customHeight="1">
      <c r="B1383" s="180"/>
      <c r="C1383" s="176" t="s">
        <v>2065</v>
      </c>
      <c r="D1383" s="328"/>
      <c r="E1383" s="50"/>
      <c r="F1383" s="178"/>
      <c r="G1383" s="545"/>
      <c r="H1383" s="464"/>
    </row>
    <row r="1384" spans="2:8" s="495" customFormat="1">
      <c r="B1384" s="199" t="s">
        <v>2817</v>
      </c>
      <c r="C1384" s="182" t="s">
        <v>2066</v>
      </c>
      <c r="D1384" s="328">
        <v>15</v>
      </c>
      <c r="E1384" s="50" t="s">
        <v>565</v>
      </c>
      <c r="F1384" s="300"/>
      <c r="G1384" s="546"/>
      <c r="H1384" s="472">
        <f>ROUND($D1384*F1384,2)</f>
        <v>0</v>
      </c>
    </row>
    <row r="1385" spans="2:8" s="495" customFormat="1">
      <c r="B1385" s="199" t="s">
        <v>2818</v>
      </c>
      <c r="C1385" s="182" t="s">
        <v>2067</v>
      </c>
      <c r="D1385" s="328">
        <v>7</v>
      </c>
      <c r="E1385" s="50" t="s">
        <v>565</v>
      </c>
      <c r="F1385" s="300"/>
      <c r="G1385" s="546"/>
      <c r="H1385" s="472">
        <f>ROUND($D1385*F1385,2)</f>
        <v>0</v>
      </c>
    </row>
    <row r="1386" spans="2:8" s="495" customFormat="1">
      <c r="B1386" s="194"/>
      <c r="C1386" s="211"/>
      <c r="D1386" s="328"/>
      <c r="E1386" s="50"/>
      <c r="F1386" s="170"/>
      <c r="G1386" s="544"/>
      <c r="H1386" s="469"/>
    </row>
    <row r="1387" spans="2:8" s="495" customFormat="1">
      <c r="B1387" s="202" t="s">
        <v>2063</v>
      </c>
      <c r="C1387" s="196" t="s">
        <v>2069</v>
      </c>
      <c r="D1387" s="328"/>
      <c r="E1387" s="50"/>
      <c r="F1387" s="170"/>
      <c r="G1387" s="544"/>
      <c r="H1387" s="469"/>
    </row>
    <row r="1388" spans="2:8" s="495" customFormat="1" ht="30">
      <c r="B1388" s="194"/>
      <c r="C1388" s="176" t="s">
        <v>2070</v>
      </c>
      <c r="D1388" s="328">
        <v>7</v>
      </c>
      <c r="E1388" s="50" t="s">
        <v>565</v>
      </c>
      <c r="F1388" s="302"/>
      <c r="G1388" s="547"/>
      <c r="H1388" s="472">
        <f>ROUND($D1388*F1388,2)</f>
        <v>0</v>
      </c>
    </row>
    <row r="1389" spans="2:8" s="495" customFormat="1">
      <c r="B1389" s="194"/>
      <c r="C1389" s="209"/>
      <c r="D1389" s="328"/>
      <c r="E1389" s="50"/>
      <c r="F1389" s="170"/>
      <c r="G1389" s="544"/>
      <c r="H1389" s="469"/>
    </row>
    <row r="1390" spans="2:8" s="495" customFormat="1">
      <c r="B1390" s="202" t="s">
        <v>2068</v>
      </c>
      <c r="C1390" s="196" t="s">
        <v>2072</v>
      </c>
      <c r="D1390" s="328"/>
      <c r="E1390" s="50"/>
      <c r="F1390" s="170"/>
      <c r="G1390" s="544"/>
      <c r="H1390" s="469"/>
    </row>
    <row r="1391" spans="2:8" s="495" customFormat="1" ht="75">
      <c r="B1391" s="194"/>
      <c r="C1391" s="212" t="s">
        <v>2073</v>
      </c>
      <c r="D1391" s="328">
        <v>30</v>
      </c>
      <c r="E1391" s="50" t="s">
        <v>565</v>
      </c>
      <c r="F1391" s="302"/>
      <c r="G1391" s="547"/>
      <c r="H1391" s="472">
        <f>ROUND($D1391*F1391,2)</f>
        <v>0</v>
      </c>
    </row>
    <row r="1392" spans="2:8" s="495" customFormat="1">
      <c r="B1392" s="194"/>
      <c r="C1392" s="211"/>
      <c r="D1392" s="328"/>
      <c r="E1392" s="50"/>
      <c r="F1392" s="170"/>
      <c r="G1392" s="544"/>
      <c r="H1392" s="469"/>
    </row>
    <row r="1393" spans="2:8" s="495" customFormat="1">
      <c r="B1393" s="202" t="s">
        <v>2071</v>
      </c>
      <c r="C1393" s="213" t="s">
        <v>2075</v>
      </c>
      <c r="D1393" s="328"/>
      <c r="E1393" s="50"/>
      <c r="F1393" s="178"/>
      <c r="G1393" s="545"/>
      <c r="H1393" s="464"/>
    </row>
    <row r="1394" spans="2:8" s="495" customFormat="1" ht="45">
      <c r="B1394" s="194"/>
      <c r="C1394" s="214" t="s">
        <v>2076</v>
      </c>
      <c r="D1394" s="328"/>
      <c r="E1394" s="50"/>
      <c r="F1394" s="178"/>
      <c r="G1394" s="545"/>
      <c r="H1394" s="464"/>
    </row>
    <row r="1395" spans="2:8" s="495" customFormat="1">
      <c r="B1395" s="199" t="s">
        <v>2819</v>
      </c>
      <c r="C1395" s="215" t="s">
        <v>2078</v>
      </c>
      <c r="D1395" s="328">
        <v>3</v>
      </c>
      <c r="E1395" s="50" t="s">
        <v>565</v>
      </c>
      <c r="F1395" s="300"/>
      <c r="G1395" s="546"/>
      <c r="H1395" s="472">
        <f>ROUND($D1395*F1395,2)</f>
        <v>0</v>
      </c>
    </row>
    <row r="1396" spans="2:8" s="495" customFormat="1">
      <c r="B1396" s="199" t="s">
        <v>2820</v>
      </c>
      <c r="C1396" s="215" t="s">
        <v>2079</v>
      </c>
      <c r="D1396" s="328">
        <v>12</v>
      </c>
      <c r="E1396" s="50" t="s">
        <v>63</v>
      </c>
      <c r="F1396" s="300"/>
      <c r="G1396" s="546"/>
      <c r="H1396" s="472">
        <f>ROUND($D1396*F1396,2)</f>
        <v>0</v>
      </c>
    </row>
    <row r="1397" spans="2:8" s="495" customFormat="1">
      <c r="B1397" s="199"/>
      <c r="C1397" s="215"/>
      <c r="D1397" s="328"/>
      <c r="E1397" s="50"/>
      <c r="F1397" s="178"/>
      <c r="G1397" s="545"/>
      <c r="H1397" s="472"/>
    </row>
    <row r="1398" spans="2:8" s="495" customFormat="1">
      <c r="B1398" s="202" t="s">
        <v>2074</v>
      </c>
      <c r="C1398" s="186" t="s">
        <v>2080</v>
      </c>
      <c r="D1398" s="328"/>
      <c r="E1398" s="50"/>
      <c r="F1398" s="178"/>
      <c r="G1398" s="545"/>
      <c r="H1398" s="464"/>
    </row>
    <row r="1399" spans="2:8" s="495" customFormat="1" ht="75">
      <c r="B1399" s="194"/>
      <c r="C1399" s="176" t="s">
        <v>2081</v>
      </c>
      <c r="D1399" s="328"/>
      <c r="E1399" s="50"/>
      <c r="F1399" s="178"/>
      <c r="G1399" s="545"/>
      <c r="H1399" s="464"/>
    </row>
    <row r="1400" spans="2:8" s="495" customFormat="1">
      <c r="B1400" s="199" t="s">
        <v>2077</v>
      </c>
      <c r="C1400" s="176" t="s">
        <v>539</v>
      </c>
      <c r="D1400" s="328">
        <v>190</v>
      </c>
      <c r="E1400" s="50" t="s">
        <v>565</v>
      </c>
      <c r="F1400" s="300"/>
      <c r="G1400" s="546"/>
      <c r="H1400" s="472">
        <f>ROUND($D1400*F1400,2)</f>
        <v>0</v>
      </c>
    </row>
    <row r="1401" spans="2:8" s="495" customFormat="1">
      <c r="B1401" s="194"/>
      <c r="C1401" s="216"/>
      <c r="D1401" s="328"/>
      <c r="E1401" s="50"/>
      <c r="F1401" s="178"/>
      <c r="G1401" s="545"/>
      <c r="H1401" s="464"/>
    </row>
    <row r="1402" spans="2:8" s="495" customFormat="1">
      <c r="B1402" s="202" t="s">
        <v>2821</v>
      </c>
      <c r="C1402" s="186" t="s">
        <v>2084</v>
      </c>
      <c r="D1402" s="328"/>
      <c r="E1402" s="50"/>
      <c r="F1402" s="178"/>
      <c r="G1402" s="545"/>
      <c r="H1402" s="464"/>
    </row>
    <row r="1403" spans="2:8" s="495" customFormat="1" ht="60">
      <c r="B1403" s="185"/>
      <c r="C1403" s="176" t="s">
        <v>2085</v>
      </c>
      <c r="D1403" s="328"/>
      <c r="E1403" s="50"/>
      <c r="F1403" s="178"/>
      <c r="G1403" s="545"/>
      <c r="H1403" s="464"/>
    </row>
    <row r="1404" spans="2:8" s="495" customFormat="1">
      <c r="B1404" s="180" t="s">
        <v>2082</v>
      </c>
      <c r="C1404" s="182" t="s">
        <v>2086</v>
      </c>
      <c r="D1404" s="328">
        <v>700</v>
      </c>
      <c r="E1404" s="50" t="s">
        <v>565</v>
      </c>
      <c r="F1404" s="300"/>
      <c r="G1404" s="546"/>
      <c r="H1404" s="472">
        <f>ROUND($D1404*F1404,2)</f>
        <v>0</v>
      </c>
    </row>
    <row r="1405" spans="2:8" s="495" customFormat="1">
      <c r="B1405" s="180"/>
      <c r="C1405" s="186"/>
      <c r="D1405" s="328"/>
      <c r="E1405" s="50"/>
      <c r="F1405" s="178"/>
      <c r="G1405" s="545"/>
      <c r="H1405" s="464"/>
    </row>
    <row r="1406" spans="2:8" s="495" customFormat="1">
      <c r="B1406" s="202" t="s">
        <v>2083</v>
      </c>
      <c r="C1406" s="190" t="s">
        <v>2088</v>
      </c>
      <c r="D1406" s="328"/>
      <c r="E1406" s="50"/>
      <c r="F1406" s="191"/>
      <c r="G1406" s="549"/>
      <c r="H1406" s="474"/>
    </row>
    <row r="1407" spans="2:8" s="495" customFormat="1" ht="33">
      <c r="B1407" s="217"/>
      <c r="C1407" s="176" t="s">
        <v>2089</v>
      </c>
      <c r="D1407" s="328">
        <v>3200</v>
      </c>
      <c r="E1407" s="50" t="s">
        <v>565</v>
      </c>
      <c r="F1407" s="303"/>
      <c r="G1407" s="550"/>
      <c r="H1407" s="472">
        <f>ROUND($D1407*F1407,2)</f>
        <v>0</v>
      </c>
    </row>
    <row r="1408" spans="2:8" s="495" customFormat="1">
      <c r="B1408" s="180"/>
      <c r="C1408" s="215"/>
      <c r="D1408" s="328"/>
      <c r="E1408" s="50"/>
      <c r="F1408" s="178"/>
      <c r="G1408" s="545"/>
      <c r="H1408" s="464"/>
    </row>
    <row r="1409" spans="2:8" s="495" customFormat="1">
      <c r="B1409" s="202" t="s">
        <v>2087</v>
      </c>
      <c r="C1409" s="218" t="s">
        <v>2090</v>
      </c>
      <c r="D1409" s="328"/>
      <c r="E1409" s="50"/>
      <c r="F1409" s="219"/>
      <c r="G1409" s="558"/>
      <c r="H1409" s="464"/>
    </row>
    <row r="1410" spans="2:8" s="495" customFormat="1" ht="30">
      <c r="B1410" s="220"/>
      <c r="C1410" s="221" t="s">
        <v>2091</v>
      </c>
      <c r="D1410" s="328"/>
      <c r="E1410" s="50"/>
      <c r="F1410" s="219"/>
      <c r="G1410" s="558"/>
      <c r="H1410" s="464"/>
    </row>
    <row r="1411" spans="2:8" s="495" customFormat="1" ht="30">
      <c r="B1411" s="220"/>
      <c r="C1411" s="214" t="s">
        <v>2092</v>
      </c>
      <c r="D1411" s="328"/>
      <c r="E1411" s="50"/>
      <c r="F1411" s="219"/>
      <c r="G1411" s="558"/>
      <c r="H1411" s="464"/>
    </row>
    <row r="1412" spans="2:8" s="495" customFormat="1" ht="30">
      <c r="B1412" s="220"/>
      <c r="C1412" s="176" t="s">
        <v>2093</v>
      </c>
      <c r="D1412" s="328"/>
      <c r="E1412" s="50"/>
      <c r="F1412" s="219"/>
      <c r="G1412" s="558"/>
      <c r="H1412" s="464"/>
    </row>
    <row r="1413" spans="2:8" s="495" customFormat="1">
      <c r="B1413" s="199" t="s">
        <v>2822</v>
      </c>
      <c r="C1413" s="222" t="s">
        <v>2094</v>
      </c>
      <c r="D1413" s="328">
        <v>24</v>
      </c>
      <c r="E1413" s="50" t="s">
        <v>600</v>
      </c>
      <c r="F1413" s="306"/>
      <c r="G1413" s="551"/>
      <c r="H1413" s="472">
        <f>ROUND($D1413*F1413,2)</f>
        <v>0</v>
      </c>
    </row>
    <row r="1414" spans="2:8" s="495" customFormat="1">
      <c r="B1414" s="199" t="s">
        <v>2823</v>
      </c>
      <c r="C1414" s="222" t="s">
        <v>2095</v>
      </c>
      <c r="D1414" s="328">
        <v>9</v>
      </c>
      <c r="E1414" s="50" t="s">
        <v>600</v>
      </c>
      <c r="F1414" s="306"/>
      <c r="G1414" s="551"/>
      <c r="H1414" s="472">
        <f>ROUND($D1414*F1414,2)</f>
        <v>0</v>
      </c>
    </row>
    <row r="1415" spans="2:8" s="495" customFormat="1">
      <c r="B1415" s="199"/>
      <c r="C1415" s="223"/>
      <c r="D1415" s="328"/>
      <c r="E1415" s="50"/>
      <c r="F1415" s="173"/>
      <c r="G1415" s="543"/>
      <c r="H1415" s="464"/>
    </row>
    <row r="1416" spans="2:8" s="495" customFormat="1">
      <c r="B1416" s="393"/>
      <c r="C1416" s="394" t="s">
        <v>2096</v>
      </c>
      <c r="D1416" s="390"/>
      <c r="E1416" s="361"/>
      <c r="F1416" s="395"/>
      <c r="G1416" s="559"/>
      <c r="H1416" s="473">
        <f>SUM(H1315:H1415)</f>
        <v>0</v>
      </c>
    </row>
    <row r="1417" spans="2:8" s="495" customFormat="1">
      <c r="B1417" s="180"/>
      <c r="C1417" s="182"/>
      <c r="D1417" s="328"/>
      <c r="E1417" s="50"/>
      <c r="F1417" s="178"/>
      <c r="G1417" s="545"/>
      <c r="H1417" s="464"/>
    </row>
    <row r="1418" spans="2:8" s="495" customFormat="1">
      <c r="B1418" s="396"/>
      <c r="C1418" s="397" t="s">
        <v>2097</v>
      </c>
      <c r="D1418" s="368"/>
      <c r="E1418" s="361"/>
      <c r="F1418" s="392"/>
      <c r="G1418" s="553"/>
      <c r="H1418" s="463">
        <f>H1416+H1311+H1291</f>
        <v>0</v>
      </c>
    </row>
    <row r="1419" spans="2:8" s="495" customFormat="1">
      <c r="B1419" s="224"/>
      <c r="C1419" s="225"/>
      <c r="D1419" s="330"/>
      <c r="E1419" s="226"/>
      <c r="F1419" s="227"/>
      <c r="G1419" s="560"/>
      <c r="H1419" s="475"/>
    </row>
    <row r="1420" spans="2:8" s="495" customFormat="1">
      <c r="B1420" s="128">
        <v>6</v>
      </c>
      <c r="C1420" s="129" t="s">
        <v>41</v>
      </c>
      <c r="D1420" s="132"/>
      <c r="E1420" s="131"/>
      <c r="F1420" s="130"/>
      <c r="G1420" s="516"/>
      <c r="H1420" s="445"/>
    </row>
    <row r="1421" spans="2:8" s="495" customFormat="1">
      <c r="B1421" s="8"/>
      <c r="C1421" s="9" t="s">
        <v>51</v>
      </c>
      <c r="D1421" s="144"/>
      <c r="E1421" s="11"/>
      <c r="F1421" s="10"/>
      <c r="G1421" s="527"/>
      <c r="H1421" s="476"/>
    </row>
    <row r="1422" spans="2:8" s="495" customFormat="1">
      <c r="B1422" s="366">
        <v>6.1</v>
      </c>
      <c r="C1422" s="367" t="s">
        <v>2524</v>
      </c>
      <c r="D1422" s="368"/>
      <c r="E1422" s="369"/>
      <c r="F1422" s="357"/>
      <c r="G1422" s="526"/>
      <c r="H1422" s="456">
        <f>H1434</f>
        <v>0</v>
      </c>
    </row>
    <row r="1423" spans="2:8" s="495" customFormat="1">
      <c r="B1423" s="371">
        <v>6.2</v>
      </c>
      <c r="C1423" s="367" t="s">
        <v>2525</v>
      </c>
      <c r="D1423" s="368"/>
      <c r="E1423" s="369"/>
      <c r="F1423" s="357"/>
      <c r="G1423" s="526"/>
      <c r="H1423" s="456">
        <f>H1447</f>
        <v>0</v>
      </c>
    </row>
    <row r="1424" spans="2:8" s="495" customFormat="1">
      <c r="B1424" s="371">
        <v>6.3</v>
      </c>
      <c r="C1424" s="367" t="s">
        <v>54</v>
      </c>
      <c r="D1424" s="368"/>
      <c r="E1424" s="369"/>
      <c r="F1424" s="357"/>
      <c r="G1424" s="526"/>
      <c r="H1424" s="456">
        <f>H1458</f>
        <v>0</v>
      </c>
    </row>
    <row r="1425" spans="2:8" s="495" customFormat="1">
      <c r="B1425" s="371">
        <v>6.4</v>
      </c>
      <c r="C1425" s="367" t="s">
        <v>55</v>
      </c>
      <c r="D1425" s="368"/>
      <c r="E1425" s="369"/>
      <c r="F1425" s="357"/>
      <c r="G1425" s="526"/>
      <c r="H1425" s="456">
        <f>H1463</f>
        <v>0</v>
      </c>
    </row>
    <row r="1426" spans="2:8" s="495" customFormat="1">
      <c r="B1426" s="371">
        <v>6.5</v>
      </c>
      <c r="C1426" s="398" t="s">
        <v>2526</v>
      </c>
      <c r="D1426" s="368"/>
      <c r="E1426" s="369"/>
      <c r="F1426" s="357"/>
      <c r="G1426" s="526"/>
      <c r="H1426" s="456">
        <f>H1468</f>
        <v>0</v>
      </c>
    </row>
    <row r="1427" spans="2:8" s="495" customFormat="1">
      <c r="B1427" s="371"/>
      <c r="C1427" s="367" t="s">
        <v>59</v>
      </c>
      <c r="D1427" s="368"/>
      <c r="E1427" s="369"/>
      <c r="F1427" s="399"/>
      <c r="G1427" s="529"/>
      <c r="H1427" s="456">
        <f>SUM(H1422:H1426)</f>
        <v>0</v>
      </c>
    </row>
    <row r="1428" spans="2:8" s="495" customFormat="1">
      <c r="B1428" s="8"/>
      <c r="C1428" s="9"/>
      <c r="D1428" s="144"/>
      <c r="E1428" s="11"/>
      <c r="F1428" s="10"/>
      <c r="G1428" s="527"/>
      <c r="H1428" s="476"/>
    </row>
    <row r="1429" spans="2:8" s="495" customFormat="1">
      <c r="B1429" s="13">
        <v>6.1</v>
      </c>
      <c r="C1429" s="9" t="s">
        <v>2524</v>
      </c>
      <c r="D1429" s="50"/>
      <c r="E1429" s="16"/>
      <c r="F1429" s="51"/>
      <c r="G1429" s="504"/>
      <c r="H1429" s="458"/>
    </row>
    <row r="1430" spans="2:8" s="495" customFormat="1" ht="60">
      <c r="B1430" s="20" t="s">
        <v>2527</v>
      </c>
      <c r="C1430" s="22" t="s">
        <v>2528</v>
      </c>
      <c r="D1430" s="50">
        <v>2</v>
      </c>
      <c r="E1430" s="148" t="s">
        <v>63</v>
      </c>
      <c r="F1430" s="294"/>
      <c r="G1430" s="528"/>
      <c r="H1430" s="459">
        <f>ROUND($D1430*F1430,2)</f>
        <v>0</v>
      </c>
    </row>
    <row r="1431" spans="2:8" s="495" customFormat="1" ht="132" customHeight="1">
      <c r="B1431" s="20" t="s">
        <v>2529</v>
      </c>
      <c r="C1431" s="22" t="s">
        <v>2530</v>
      </c>
      <c r="D1431" s="50">
        <v>1</v>
      </c>
      <c r="E1431" s="148" t="s">
        <v>63</v>
      </c>
      <c r="F1431" s="294"/>
      <c r="G1431" s="528"/>
      <c r="H1431" s="459">
        <f>ROUND($D1431*F1431,2)</f>
        <v>0</v>
      </c>
    </row>
    <row r="1432" spans="2:8" s="495" customFormat="1" ht="23.25" customHeight="1">
      <c r="B1432" s="20" t="s">
        <v>2531</v>
      </c>
      <c r="C1432" s="22" t="s">
        <v>2532</v>
      </c>
      <c r="D1432" s="50">
        <v>1</v>
      </c>
      <c r="E1432" s="148" t="s">
        <v>63</v>
      </c>
      <c r="F1432" s="294"/>
      <c r="G1432" s="528"/>
      <c r="H1432" s="459">
        <f>ROUND($D1432*F1432,2)</f>
        <v>0</v>
      </c>
    </row>
    <row r="1433" spans="2:8" s="495" customFormat="1" ht="18" customHeight="1">
      <c r="B1433" s="20" t="s">
        <v>2533</v>
      </c>
      <c r="C1433" s="22" t="s">
        <v>2534</v>
      </c>
      <c r="D1433" s="50">
        <v>1</v>
      </c>
      <c r="E1433" s="148" t="s">
        <v>63</v>
      </c>
      <c r="F1433" s="294"/>
      <c r="G1433" s="528"/>
      <c r="H1433" s="459">
        <f>ROUND($D1433*F1433,2)</f>
        <v>0</v>
      </c>
    </row>
    <row r="1434" spans="2:8" s="495" customFormat="1">
      <c r="B1434" s="364"/>
      <c r="C1434" s="360" t="s">
        <v>2535</v>
      </c>
      <c r="D1434" s="400"/>
      <c r="E1434" s="401"/>
      <c r="F1434" s="365"/>
      <c r="G1434" s="526"/>
      <c r="H1434" s="455">
        <f>SUM(H1430:H1433)</f>
        <v>0</v>
      </c>
    </row>
    <row r="1435" spans="2:8" s="495" customFormat="1">
      <c r="B1435" s="20"/>
      <c r="C1435" s="29"/>
      <c r="D1435" s="331"/>
      <c r="E1435" s="158"/>
      <c r="F1435" s="15"/>
      <c r="G1435" s="504"/>
      <c r="H1435" s="457"/>
    </row>
    <row r="1436" spans="2:8" s="495" customFormat="1">
      <c r="B1436" s="13">
        <v>6.2</v>
      </c>
      <c r="C1436" s="29" t="s">
        <v>2525</v>
      </c>
      <c r="D1436" s="50"/>
      <c r="E1436" s="158"/>
      <c r="F1436" s="15"/>
      <c r="G1436" s="504"/>
      <c r="H1436" s="459"/>
    </row>
    <row r="1437" spans="2:8" s="495" customFormat="1" ht="105">
      <c r="B1437" s="20" t="s">
        <v>2536</v>
      </c>
      <c r="C1437" s="22" t="s">
        <v>2537</v>
      </c>
      <c r="D1437" s="50"/>
      <c r="E1437" s="158"/>
      <c r="F1437" s="15"/>
      <c r="G1437" s="504"/>
      <c r="H1437" s="459"/>
    </row>
    <row r="1438" spans="2:8" s="495" customFormat="1" ht="60">
      <c r="B1438" s="20"/>
      <c r="C1438" s="22" t="s">
        <v>2538</v>
      </c>
      <c r="D1438" s="331"/>
      <c r="E1438" s="158"/>
      <c r="F1438" s="15"/>
      <c r="G1438" s="504"/>
      <c r="H1438" s="459"/>
    </row>
    <row r="1439" spans="2:8" s="495" customFormat="1">
      <c r="B1439" s="20" t="s">
        <v>2539</v>
      </c>
      <c r="C1439" s="22" t="s">
        <v>84</v>
      </c>
      <c r="D1439" s="50">
        <v>20</v>
      </c>
      <c r="E1439" s="16" t="s">
        <v>74</v>
      </c>
      <c r="F1439" s="294"/>
      <c r="G1439" s="528"/>
      <c r="H1439" s="459">
        <f>ROUND($D1439*F1439,2)</f>
        <v>0</v>
      </c>
    </row>
    <row r="1440" spans="2:8" s="495" customFormat="1">
      <c r="B1440" s="20" t="s">
        <v>2540</v>
      </c>
      <c r="C1440" s="22" t="s">
        <v>86</v>
      </c>
      <c r="D1440" s="50">
        <v>62</v>
      </c>
      <c r="E1440" s="16" t="s">
        <v>74</v>
      </c>
      <c r="F1440" s="294"/>
      <c r="G1440" s="528"/>
      <c r="H1440" s="459">
        <f>ROUND($D1440*F1440,2)</f>
        <v>0</v>
      </c>
    </row>
    <row r="1441" spans="2:8" s="495" customFormat="1">
      <c r="B1441" s="20" t="s">
        <v>2541</v>
      </c>
      <c r="C1441" s="22" t="s">
        <v>170</v>
      </c>
      <c r="D1441" s="50">
        <v>4</v>
      </c>
      <c r="E1441" s="16" t="s">
        <v>74</v>
      </c>
      <c r="F1441" s="294"/>
      <c r="G1441" s="528"/>
      <c r="H1441" s="459">
        <f>ROUND($D1441*F1441,2)</f>
        <v>0</v>
      </c>
    </row>
    <row r="1442" spans="2:8" s="495" customFormat="1">
      <c r="B1442" s="20" t="s">
        <v>2542</v>
      </c>
      <c r="C1442" s="22" t="s">
        <v>90</v>
      </c>
      <c r="D1442" s="50">
        <v>242</v>
      </c>
      <c r="E1442" s="16" t="s">
        <v>74</v>
      </c>
      <c r="F1442" s="294"/>
      <c r="G1442" s="528"/>
      <c r="H1442" s="459">
        <f>ROUND($D1442*F1442,2)</f>
        <v>0</v>
      </c>
    </row>
    <row r="1443" spans="2:8" s="495" customFormat="1" ht="45">
      <c r="B1443" s="20" t="s">
        <v>2543</v>
      </c>
      <c r="C1443" s="31" t="s">
        <v>2544</v>
      </c>
      <c r="D1443" s="331"/>
      <c r="E1443" s="158"/>
      <c r="F1443" s="15"/>
      <c r="G1443" s="504"/>
      <c r="H1443" s="459"/>
    </row>
    <row r="1444" spans="2:8" s="495" customFormat="1">
      <c r="B1444" s="20" t="s">
        <v>2545</v>
      </c>
      <c r="C1444" s="116" t="s">
        <v>90</v>
      </c>
      <c r="D1444" s="50">
        <v>7</v>
      </c>
      <c r="E1444" s="16" t="s">
        <v>74</v>
      </c>
      <c r="F1444" s="294"/>
      <c r="G1444" s="528"/>
      <c r="H1444" s="459">
        <f>ROUND($D1444*F1444,2)</f>
        <v>0</v>
      </c>
    </row>
    <row r="1445" spans="2:8" s="495" customFormat="1" ht="69.75" customHeight="1">
      <c r="B1445" s="20" t="s">
        <v>2546</v>
      </c>
      <c r="C1445" s="228" t="s">
        <v>2547</v>
      </c>
      <c r="D1445" s="332"/>
      <c r="E1445" s="158"/>
      <c r="F1445" s="15"/>
      <c r="G1445" s="504"/>
      <c r="H1445" s="459"/>
    </row>
    <row r="1446" spans="2:8" s="495" customFormat="1">
      <c r="B1446" s="20"/>
      <c r="C1446" s="116" t="s">
        <v>92</v>
      </c>
      <c r="D1446" s="331">
        <v>6</v>
      </c>
      <c r="E1446" s="16" t="s">
        <v>74</v>
      </c>
      <c r="F1446" s="307"/>
      <c r="G1446" s="514"/>
      <c r="H1446" s="459">
        <f>ROUND($D1446*F1446,2)</f>
        <v>0</v>
      </c>
    </row>
    <row r="1447" spans="2:8" s="495" customFormat="1">
      <c r="B1447" s="364"/>
      <c r="C1447" s="360" t="s">
        <v>2548</v>
      </c>
      <c r="D1447" s="400"/>
      <c r="E1447" s="401"/>
      <c r="F1447" s="365"/>
      <c r="G1447" s="526"/>
      <c r="H1447" s="455">
        <f>SUM(H1439:H1446)</f>
        <v>0</v>
      </c>
    </row>
    <row r="1448" spans="2:8" s="495" customFormat="1">
      <c r="B1448" s="20"/>
      <c r="C1448" s="29"/>
      <c r="D1448" s="331"/>
      <c r="E1448" s="158"/>
      <c r="F1448" s="15"/>
      <c r="G1448" s="504"/>
      <c r="H1448" s="457"/>
    </row>
    <row r="1449" spans="2:8" s="495" customFormat="1">
      <c r="B1449" s="20">
        <v>6.3</v>
      </c>
      <c r="C1449" s="229" t="s">
        <v>2549</v>
      </c>
      <c r="D1449" s="331"/>
      <c r="E1449" s="158"/>
      <c r="F1449" s="15"/>
      <c r="G1449" s="504"/>
      <c r="H1449" s="459"/>
    </row>
    <row r="1450" spans="2:8" s="495" customFormat="1" ht="60">
      <c r="B1450" s="20" t="s">
        <v>2550</v>
      </c>
      <c r="C1450" s="31" t="s">
        <v>2551</v>
      </c>
      <c r="D1450" s="50"/>
      <c r="E1450" s="158"/>
      <c r="F1450" s="15"/>
      <c r="G1450" s="504"/>
      <c r="H1450" s="459"/>
    </row>
    <row r="1451" spans="2:8" s="495" customFormat="1">
      <c r="B1451" s="20" t="s">
        <v>2552</v>
      </c>
      <c r="C1451" s="31" t="s">
        <v>84</v>
      </c>
      <c r="D1451" s="50">
        <v>5</v>
      </c>
      <c r="E1451" s="148" t="s">
        <v>63</v>
      </c>
      <c r="F1451" s="294"/>
      <c r="G1451" s="528"/>
      <c r="H1451" s="459">
        <f>ROUND($D1451*F1451,2)</f>
        <v>0</v>
      </c>
    </row>
    <row r="1452" spans="2:8" s="495" customFormat="1">
      <c r="B1452" s="20" t="s">
        <v>2553</v>
      </c>
      <c r="C1452" s="31" t="s">
        <v>86</v>
      </c>
      <c r="D1452" s="50">
        <v>20</v>
      </c>
      <c r="E1452" s="148" t="s">
        <v>63</v>
      </c>
      <c r="F1452" s="294"/>
      <c r="G1452" s="528"/>
      <c r="H1452" s="459">
        <f>ROUND($D1452*F1452,2)</f>
        <v>0</v>
      </c>
    </row>
    <row r="1453" spans="2:8" s="495" customFormat="1">
      <c r="B1453" s="20" t="s">
        <v>2554</v>
      </c>
      <c r="C1453" s="31" t="s">
        <v>170</v>
      </c>
      <c r="D1453" s="50">
        <v>2</v>
      </c>
      <c r="E1453" s="148" t="s">
        <v>63</v>
      </c>
      <c r="F1453" s="294"/>
      <c r="G1453" s="528"/>
      <c r="H1453" s="459">
        <f>ROUND($D1453*F1453,2)</f>
        <v>0</v>
      </c>
    </row>
    <row r="1454" spans="2:8" s="495" customFormat="1">
      <c r="B1454" s="20" t="s">
        <v>2555</v>
      </c>
      <c r="C1454" s="31" t="s">
        <v>90</v>
      </c>
      <c r="D1454" s="50">
        <v>6</v>
      </c>
      <c r="E1454" s="148" t="s">
        <v>63</v>
      </c>
      <c r="F1454" s="294"/>
      <c r="G1454" s="528"/>
      <c r="H1454" s="459">
        <f>ROUND($D1454*F1454,2)</f>
        <v>0</v>
      </c>
    </row>
    <row r="1455" spans="2:8" s="495" customFormat="1" ht="30">
      <c r="B1455" s="20" t="s">
        <v>2556</v>
      </c>
      <c r="C1455" s="31" t="s">
        <v>2557</v>
      </c>
      <c r="D1455" s="50">
        <v>3</v>
      </c>
      <c r="E1455" s="148" t="s">
        <v>63</v>
      </c>
      <c r="F1455" s="294"/>
      <c r="G1455" s="528"/>
      <c r="H1455" s="459">
        <f>ROUND($D1455*F1455,2)</f>
        <v>0</v>
      </c>
    </row>
    <row r="1456" spans="2:8" s="495" customFormat="1" ht="45">
      <c r="B1456" s="20" t="s">
        <v>2558</v>
      </c>
      <c r="C1456" s="31" t="s">
        <v>2559</v>
      </c>
      <c r="D1456" s="50"/>
      <c r="E1456" s="16"/>
      <c r="F1456" s="15"/>
      <c r="G1456" s="504"/>
      <c r="H1456" s="459"/>
    </row>
    <row r="1457" spans="2:8" s="495" customFormat="1">
      <c r="B1457" s="20" t="s">
        <v>2560</v>
      </c>
      <c r="C1457" s="31" t="s">
        <v>170</v>
      </c>
      <c r="D1457" s="50">
        <v>2</v>
      </c>
      <c r="E1457" s="148" t="s">
        <v>63</v>
      </c>
      <c r="F1457" s="294"/>
      <c r="G1457" s="528"/>
      <c r="H1457" s="459">
        <f>ROUND($D1457*F1457,2)</f>
        <v>0</v>
      </c>
    </row>
    <row r="1458" spans="2:8" s="495" customFormat="1">
      <c r="B1458" s="364"/>
      <c r="C1458" s="360" t="s">
        <v>153</v>
      </c>
      <c r="D1458" s="400"/>
      <c r="E1458" s="401"/>
      <c r="F1458" s="365"/>
      <c r="G1458" s="526"/>
      <c r="H1458" s="455">
        <f>SUM(H1451:H1457)</f>
        <v>0</v>
      </c>
    </row>
    <row r="1459" spans="2:8" s="495" customFormat="1">
      <c r="B1459" s="20"/>
      <c r="C1459" s="29"/>
      <c r="D1459" s="331"/>
      <c r="E1459" s="158"/>
      <c r="F1459" s="15"/>
      <c r="G1459" s="504"/>
      <c r="H1459" s="457"/>
    </row>
    <row r="1460" spans="2:8" s="495" customFormat="1">
      <c r="B1460" s="13">
        <v>6.4</v>
      </c>
      <c r="C1460" s="229" t="s">
        <v>55</v>
      </c>
      <c r="D1460" s="331"/>
      <c r="E1460" s="158"/>
      <c r="F1460" s="15"/>
      <c r="G1460" s="504"/>
      <c r="H1460" s="459"/>
    </row>
    <row r="1461" spans="2:8" s="495" customFormat="1" ht="60">
      <c r="B1461" s="20" t="s">
        <v>2561</v>
      </c>
      <c r="C1461" s="31" t="s">
        <v>2562</v>
      </c>
      <c r="D1461" s="50">
        <v>4</v>
      </c>
      <c r="E1461" s="148" t="s">
        <v>63</v>
      </c>
      <c r="F1461" s="294"/>
      <c r="G1461" s="528"/>
      <c r="H1461" s="459">
        <f>ROUND($D1461*F1461,2)</f>
        <v>0</v>
      </c>
    </row>
    <row r="1462" spans="2:8" s="495" customFormat="1" ht="39.75" customHeight="1">
      <c r="B1462" s="20" t="s">
        <v>2563</v>
      </c>
      <c r="C1462" s="31" t="s">
        <v>2564</v>
      </c>
      <c r="D1462" s="50">
        <v>1</v>
      </c>
      <c r="E1462" s="148" t="s">
        <v>63</v>
      </c>
      <c r="F1462" s="294"/>
      <c r="G1462" s="528"/>
      <c r="H1462" s="459">
        <f>ROUND($D1462*F1462,2)</f>
        <v>0</v>
      </c>
    </row>
    <row r="1463" spans="2:8" s="495" customFormat="1">
      <c r="B1463" s="364"/>
      <c r="C1463" s="360" t="s">
        <v>162</v>
      </c>
      <c r="D1463" s="400"/>
      <c r="E1463" s="401"/>
      <c r="F1463" s="365"/>
      <c r="G1463" s="526"/>
      <c r="H1463" s="455">
        <f>SUM(H1461:H1462)</f>
        <v>0</v>
      </c>
    </row>
    <row r="1464" spans="2:8" s="495" customFormat="1">
      <c r="B1464" s="20"/>
      <c r="C1464" s="29"/>
      <c r="D1464" s="331"/>
      <c r="E1464" s="158"/>
      <c r="F1464" s="15"/>
      <c r="G1464" s="504"/>
      <c r="H1464" s="457"/>
    </row>
    <row r="1465" spans="2:8" s="495" customFormat="1">
      <c r="B1465" s="20">
        <v>6.5</v>
      </c>
      <c r="C1465" s="112" t="s">
        <v>2526</v>
      </c>
      <c r="D1465" s="331"/>
      <c r="E1465" s="158"/>
      <c r="F1465" s="15"/>
      <c r="G1465" s="504"/>
      <c r="H1465" s="459"/>
    </row>
    <row r="1466" spans="2:8" s="495" customFormat="1" ht="90">
      <c r="B1466" s="20" t="s">
        <v>2565</v>
      </c>
      <c r="C1466" s="228" t="s">
        <v>2566</v>
      </c>
      <c r="D1466" s="50">
        <v>1</v>
      </c>
      <c r="E1466" s="158" t="s">
        <v>215</v>
      </c>
      <c r="F1466" s="294"/>
      <c r="G1466" s="528"/>
      <c r="H1466" s="459">
        <f>ROUND($D1466*F1466,2)</f>
        <v>0</v>
      </c>
    </row>
    <row r="1467" spans="2:8" s="495" customFormat="1">
      <c r="B1467" s="20"/>
      <c r="C1467" s="116" t="s">
        <v>2567</v>
      </c>
      <c r="D1467" s="331">
        <v>16</v>
      </c>
      <c r="E1467" s="148" t="s">
        <v>63</v>
      </c>
      <c r="F1467" s="294"/>
      <c r="G1467" s="528"/>
      <c r="H1467" s="459">
        <f>ROUND($D1467*F1467,2)</f>
        <v>0</v>
      </c>
    </row>
    <row r="1468" spans="2:8" s="495" customFormat="1">
      <c r="B1468" s="364"/>
      <c r="C1468" s="360" t="s">
        <v>2568</v>
      </c>
      <c r="D1468" s="400"/>
      <c r="E1468" s="401"/>
      <c r="F1468" s="365"/>
      <c r="G1468" s="526"/>
      <c r="H1468" s="455">
        <f>SUM(H1466:H1467)</f>
        <v>0</v>
      </c>
    </row>
    <row r="1469" spans="2:8" s="495" customFormat="1">
      <c r="B1469" s="106"/>
      <c r="C1469" s="230"/>
      <c r="D1469" s="110"/>
      <c r="E1469" s="109"/>
      <c r="F1469" s="108"/>
      <c r="G1469" s="511"/>
      <c r="H1469" s="477"/>
    </row>
    <row r="1470" spans="2:8" s="495" customFormat="1">
      <c r="B1470" s="120"/>
      <c r="C1470" s="107"/>
      <c r="D1470" s="110"/>
      <c r="E1470" s="109"/>
      <c r="F1470" s="133"/>
      <c r="G1470" s="513"/>
      <c r="H1470" s="446"/>
    </row>
    <row r="1471" spans="2:8" s="495" customFormat="1">
      <c r="B1471" s="402"/>
      <c r="C1471" s="397" t="s">
        <v>2569</v>
      </c>
      <c r="D1471" s="403"/>
      <c r="E1471" s="404"/>
      <c r="F1471" s="405"/>
      <c r="G1471" s="512"/>
      <c r="H1471" s="478">
        <f>H1468+H1463+H1458+H1447+H1434</f>
        <v>0</v>
      </c>
    </row>
    <row r="1472" spans="2:8" s="495" customFormat="1">
      <c r="B1472" s="84"/>
      <c r="C1472" s="151"/>
      <c r="D1472" s="283"/>
      <c r="E1472" s="152"/>
      <c r="F1472" s="153"/>
      <c r="G1472" s="515"/>
      <c r="H1472" s="479"/>
    </row>
    <row r="1473" spans="2:8" s="495" customFormat="1">
      <c r="B1473" s="128">
        <v>7</v>
      </c>
      <c r="C1473" s="129" t="s">
        <v>42</v>
      </c>
      <c r="D1473" s="132"/>
      <c r="E1473" s="131"/>
      <c r="F1473" s="130"/>
      <c r="G1473" s="516"/>
      <c r="H1473" s="445"/>
    </row>
    <row r="1474" spans="2:8" s="495" customFormat="1">
      <c r="B1474" s="8"/>
      <c r="C1474" s="9" t="s">
        <v>3</v>
      </c>
      <c r="D1474" s="144"/>
      <c r="E1474" s="11"/>
      <c r="F1474" s="10"/>
      <c r="G1474" s="527"/>
      <c r="H1474" s="462"/>
    </row>
    <row r="1475" spans="2:8" s="495" customFormat="1">
      <c r="B1475" s="402">
        <v>7.1</v>
      </c>
      <c r="C1475" s="406" t="s">
        <v>945</v>
      </c>
      <c r="D1475" s="403"/>
      <c r="E1475" s="404"/>
      <c r="F1475" s="405"/>
      <c r="G1475" s="512"/>
      <c r="H1475" s="478">
        <f>H1526</f>
        <v>0</v>
      </c>
    </row>
    <row r="1476" spans="2:8" s="495" customFormat="1">
      <c r="B1476" s="402">
        <v>7.2</v>
      </c>
      <c r="C1476" s="406" t="s">
        <v>946</v>
      </c>
      <c r="D1476" s="403"/>
      <c r="E1476" s="404"/>
      <c r="F1476" s="405"/>
      <c r="G1476" s="512"/>
      <c r="H1476" s="478">
        <f>H1533</f>
        <v>0</v>
      </c>
    </row>
    <row r="1477" spans="2:8" s="495" customFormat="1">
      <c r="B1477" s="402">
        <v>7.3</v>
      </c>
      <c r="C1477" s="406" t="s">
        <v>947</v>
      </c>
      <c r="D1477" s="403"/>
      <c r="E1477" s="404"/>
      <c r="F1477" s="405"/>
      <c r="G1477" s="512"/>
      <c r="H1477" s="478">
        <f>H1542</f>
        <v>0</v>
      </c>
    </row>
    <row r="1478" spans="2:8" s="495" customFormat="1">
      <c r="B1478" s="402">
        <v>7.4</v>
      </c>
      <c r="C1478" s="406" t="s">
        <v>948</v>
      </c>
      <c r="D1478" s="403"/>
      <c r="E1478" s="404"/>
      <c r="F1478" s="405"/>
      <c r="G1478" s="512"/>
      <c r="H1478" s="478">
        <f>H1621</f>
        <v>0</v>
      </c>
    </row>
    <row r="1479" spans="2:8" s="495" customFormat="1">
      <c r="B1479" s="402">
        <v>7.5</v>
      </c>
      <c r="C1479" s="406" t="s">
        <v>949</v>
      </c>
      <c r="D1479" s="403"/>
      <c r="E1479" s="404"/>
      <c r="F1479" s="405"/>
      <c r="G1479" s="512"/>
      <c r="H1479" s="478">
        <f>H1683</f>
        <v>0</v>
      </c>
    </row>
    <row r="1480" spans="2:8" s="495" customFormat="1">
      <c r="B1480" s="402">
        <v>7.6</v>
      </c>
      <c r="C1480" s="406" t="s">
        <v>950</v>
      </c>
      <c r="D1480" s="403"/>
      <c r="E1480" s="404"/>
      <c r="F1480" s="405"/>
      <c r="G1480" s="512"/>
      <c r="H1480" s="478">
        <f>H1723</f>
        <v>0</v>
      </c>
    </row>
    <row r="1481" spans="2:8" s="495" customFormat="1">
      <c r="B1481" s="402">
        <v>7.7</v>
      </c>
      <c r="C1481" s="406" t="s">
        <v>951</v>
      </c>
      <c r="D1481" s="403"/>
      <c r="E1481" s="404"/>
      <c r="F1481" s="405"/>
      <c r="G1481" s="512"/>
      <c r="H1481" s="478">
        <f>H1807</f>
        <v>0</v>
      </c>
    </row>
    <row r="1482" spans="2:8" s="495" customFormat="1">
      <c r="B1482" s="402">
        <v>7.8</v>
      </c>
      <c r="C1482" s="407" t="s">
        <v>952</v>
      </c>
      <c r="D1482" s="403"/>
      <c r="E1482" s="404"/>
      <c r="F1482" s="405"/>
      <c r="G1482" s="512"/>
      <c r="H1482" s="478">
        <f>H1827</f>
        <v>0</v>
      </c>
    </row>
    <row r="1483" spans="2:8" s="495" customFormat="1">
      <c r="B1483" s="402">
        <v>7.9</v>
      </c>
      <c r="C1483" s="406" t="s">
        <v>953</v>
      </c>
      <c r="D1483" s="403"/>
      <c r="E1483" s="404"/>
      <c r="F1483" s="405"/>
      <c r="G1483" s="512"/>
      <c r="H1483" s="478">
        <f>H1837</f>
        <v>0</v>
      </c>
    </row>
    <row r="1484" spans="2:8" s="495" customFormat="1">
      <c r="B1484" s="408">
        <v>7.1</v>
      </c>
      <c r="C1484" s="406" t="s">
        <v>954</v>
      </c>
      <c r="D1484" s="403"/>
      <c r="E1484" s="404"/>
      <c r="F1484" s="405"/>
      <c r="G1484" s="512"/>
      <c r="H1484" s="478">
        <f>H1844</f>
        <v>0</v>
      </c>
    </row>
    <row r="1485" spans="2:8" s="495" customFormat="1">
      <c r="B1485" s="402">
        <v>7.11</v>
      </c>
      <c r="C1485" s="406" t="s">
        <v>955</v>
      </c>
      <c r="D1485" s="403"/>
      <c r="E1485" s="404"/>
      <c r="F1485" s="405"/>
      <c r="G1485" s="512"/>
      <c r="H1485" s="478">
        <f>H1888</f>
        <v>0</v>
      </c>
    </row>
    <row r="1486" spans="2:8" s="495" customFormat="1">
      <c r="B1486" s="408">
        <v>7.12</v>
      </c>
      <c r="C1486" s="406" t="s">
        <v>956</v>
      </c>
      <c r="D1486" s="403"/>
      <c r="E1486" s="404"/>
      <c r="F1486" s="405"/>
      <c r="G1486" s="512"/>
      <c r="H1486" s="478">
        <f>H1903</f>
        <v>0</v>
      </c>
    </row>
    <row r="1487" spans="2:8" s="495" customFormat="1">
      <c r="B1487" s="402">
        <v>7.13</v>
      </c>
      <c r="C1487" s="406" t="s">
        <v>957</v>
      </c>
      <c r="D1487" s="403"/>
      <c r="E1487" s="404"/>
      <c r="F1487" s="405"/>
      <c r="G1487" s="512"/>
      <c r="H1487" s="478">
        <f>H1918</f>
        <v>0</v>
      </c>
    </row>
    <row r="1488" spans="2:8" s="495" customFormat="1">
      <c r="B1488" s="402"/>
      <c r="C1488" s="406" t="s">
        <v>59</v>
      </c>
      <c r="D1488" s="403"/>
      <c r="E1488" s="404"/>
      <c r="F1488" s="405"/>
      <c r="G1488" s="512"/>
      <c r="H1488" s="478">
        <f>SUM(H1475:H1487)</f>
        <v>0</v>
      </c>
    </row>
    <row r="1489" spans="2:8" s="495" customFormat="1">
      <c r="B1489" s="106"/>
      <c r="C1489" s="107"/>
      <c r="D1489" s="110"/>
      <c r="E1489" s="109"/>
      <c r="F1489" s="133"/>
      <c r="G1489" s="513"/>
      <c r="H1489" s="446"/>
    </row>
    <row r="1490" spans="2:8" s="495" customFormat="1">
      <c r="B1490" s="233">
        <v>7.1</v>
      </c>
      <c r="C1490" s="234" t="s">
        <v>945</v>
      </c>
      <c r="D1490" s="144"/>
      <c r="E1490" s="16"/>
      <c r="F1490" s="47"/>
      <c r="G1490" s="504"/>
      <c r="H1490" s="458"/>
    </row>
    <row r="1491" spans="2:8" s="495" customFormat="1">
      <c r="B1491" s="235" t="s">
        <v>958</v>
      </c>
      <c r="C1491" s="234" t="s">
        <v>959</v>
      </c>
      <c r="D1491" s="144"/>
      <c r="E1491" s="16"/>
      <c r="F1491" s="47"/>
      <c r="G1491" s="504"/>
      <c r="H1491" s="458"/>
    </row>
    <row r="1492" spans="2:8" s="495" customFormat="1" ht="60">
      <c r="B1492" s="235" t="s">
        <v>960</v>
      </c>
      <c r="C1492" s="236" t="s">
        <v>961</v>
      </c>
      <c r="D1492" s="144">
        <v>1</v>
      </c>
      <c r="E1492" s="237" t="s">
        <v>462</v>
      </c>
      <c r="F1492" s="308"/>
      <c r="G1492" s="528"/>
      <c r="H1492" s="472">
        <f>ROUND($D1492*F1492,2)</f>
        <v>0</v>
      </c>
    </row>
    <row r="1493" spans="2:8" s="495" customFormat="1" ht="60">
      <c r="B1493" s="235" t="s">
        <v>962</v>
      </c>
      <c r="C1493" s="236" t="s">
        <v>963</v>
      </c>
      <c r="D1493" s="144">
        <v>1</v>
      </c>
      <c r="E1493" s="237" t="s">
        <v>462</v>
      </c>
      <c r="F1493" s="308"/>
      <c r="G1493" s="528"/>
      <c r="H1493" s="472">
        <f>ROUND($D1493*F1493,2)</f>
        <v>0</v>
      </c>
    </row>
    <row r="1494" spans="2:8" s="495" customFormat="1">
      <c r="B1494" s="239" t="s">
        <v>964</v>
      </c>
      <c r="C1494" s="240" t="s">
        <v>965</v>
      </c>
      <c r="D1494" s="144"/>
      <c r="E1494" s="177"/>
      <c r="F1494" s="47"/>
      <c r="G1494" s="504"/>
      <c r="H1494" s="472"/>
    </row>
    <row r="1495" spans="2:8" s="495" customFormat="1">
      <c r="B1495" s="239"/>
      <c r="C1495" s="240" t="s">
        <v>966</v>
      </c>
      <c r="D1495" s="144"/>
      <c r="E1495" s="177"/>
      <c r="F1495" s="49"/>
      <c r="G1495" s="504"/>
      <c r="H1495" s="472"/>
    </row>
    <row r="1496" spans="2:8" s="495" customFormat="1" ht="75">
      <c r="B1496" s="239"/>
      <c r="C1496" s="40" t="s">
        <v>967</v>
      </c>
      <c r="D1496" s="144"/>
      <c r="E1496" s="177"/>
      <c r="F1496" s="49"/>
      <c r="G1496" s="504"/>
      <c r="H1496" s="472"/>
    </row>
    <row r="1497" spans="2:8" s="495" customFormat="1">
      <c r="B1497" s="239"/>
      <c r="C1497" s="40"/>
      <c r="D1497" s="144"/>
      <c r="E1497" s="177"/>
      <c r="F1497" s="49"/>
      <c r="G1497" s="504"/>
      <c r="H1497" s="472"/>
    </row>
    <row r="1498" spans="2:8" s="495" customFormat="1" ht="45">
      <c r="B1498" s="239" t="s">
        <v>968</v>
      </c>
      <c r="C1498" s="241" t="s">
        <v>969</v>
      </c>
      <c r="D1498" s="144">
        <v>1</v>
      </c>
      <c r="E1498" s="16" t="s">
        <v>63</v>
      </c>
      <c r="F1498" s="308"/>
      <c r="G1498" s="528"/>
      <c r="H1498" s="472">
        <f>ROUND($D1498*F1498,2)</f>
        <v>0</v>
      </c>
    </row>
    <row r="1499" spans="2:8" s="495" customFormat="1">
      <c r="B1499" s="239" t="s">
        <v>970</v>
      </c>
      <c r="C1499" s="234" t="s">
        <v>971</v>
      </c>
      <c r="D1499" s="144"/>
      <c r="E1499" s="177"/>
      <c r="F1499" s="47"/>
      <c r="G1499" s="504"/>
      <c r="H1499" s="472"/>
    </row>
    <row r="1500" spans="2:8" s="495" customFormat="1">
      <c r="B1500" s="239" t="s">
        <v>972</v>
      </c>
      <c r="C1500" s="40" t="s">
        <v>973</v>
      </c>
      <c r="D1500" s="144"/>
      <c r="E1500" s="177"/>
      <c r="F1500" s="47"/>
      <c r="G1500" s="504"/>
      <c r="H1500" s="472"/>
    </row>
    <row r="1501" spans="2:8" s="495" customFormat="1">
      <c r="B1501" s="239"/>
      <c r="C1501" s="40" t="s">
        <v>974</v>
      </c>
      <c r="D1501" s="144">
        <v>75</v>
      </c>
      <c r="E1501" s="16" t="s">
        <v>74</v>
      </c>
      <c r="F1501" s="309"/>
      <c r="G1501" s="528"/>
      <c r="H1501" s="472">
        <f>ROUND($D1501*F1501,2)</f>
        <v>0</v>
      </c>
    </row>
    <row r="1502" spans="2:8" s="495" customFormat="1" ht="44.25" customHeight="1">
      <c r="B1502" s="239" t="s">
        <v>975</v>
      </c>
      <c r="C1502" s="40" t="s">
        <v>976</v>
      </c>
      <c r="D1502" s="144"/>
      <c r="E1502" s="177"/>
      <c r="F1502" s="47"/>
      <c r="G1502" s="504"/>
      <c r="H1502" s="472"/>
    </row>
    <row r="1503" spans="2:8" s="495" customFormat="1">
      <c r="B1503" s="239"/>
      <c r="C1503" s="40" t="s">
        <v>977</v>
      </c>
      <c r="D1503" s="144">
        <v>75</v>
      </c>
      <c r="E1503" s="16" t="s">
        <v>74</v>
      </c>
      <c r="F1503" s="309"/>
      <c r="G1503" s="528"/>
      <c r="H1503" s="472">
        <f>ROUND($D1503*F1503,2)</f>
        <v>0</v>
      </c>
    </row>
    <row r="1504" spans="2:8" s="495" customFormat="1" ht="45">
      <c r="B1504" s="239" t="s">
        <v>978</v>
      </c>
      <c r="C1504" s="40" t="s">
        <v>979</v>
      </c>
      <c r="D1504" s="144"/>
      <c r="E1504" s="177"/>
      <c r="F1504" s="47"/>
      <c r="G1504" s="504"/>
      <c r="H1504" s="472"/>
    </row>
    <row r="1505" spans="2:8" s="495" customFormat="1">
      <c r="B1505" s="239"/>
      <c r="C1505" s="40" t="s">
        <v>974</v>
      </c>
      <c r="D1505" s="144">
        <v>6</v>
      </c>
      <c r="E1505" s="16" t="s">
        <v>63</v>
      </c>
      <c r="F1505" s="309"/>
      <c r="G1505" s="528"/>
      <c r="H1505" s="472">
        <f>ROUND($D1505*F1505,2)</f>
        <v>0</v>
      </c>
    </row>
    <row r="1506" spans="2:8" s="495" customFormat="1">
      <c r="B1506" s="239" t="s">
        <v>980</v>
      </c>
      <c r="C1506" s="240" t="s">
        <v>981</v>
      </c>
      <c r="D1506" s="144"/>
      <c r="E1506" s="177"/>
      <c r="F1506" s="47"/>
      <c r="G1506" s="504"/>
      <c r="H1506" s="472"/>
    </row>
    <row r="1507" spans="2:8" s="495" customFormat="1" ht="45">
      <c r="B1507" s="239" t="s">
        <v>982</v>
      </c>
      <c r="C1507" s="40" t="s">
        <v>983</v>
      </c>
      <c r="D1507" s="144">
        <v>1</v>
      </c>
      <c r="E1507" s="16" t="s">
        <v>63</v>
      </c>
      <c r="F1507" s="309"/>
      <c r="G1507" s="528"/>
      <c r="H1507" s="472">
        <f>ROUND($D1507*F1507,2)</f>
        <v>0</v>
      </c>
    </row>
    <row r="1508" spans="2:8" s="495" customFormat="1" ht="65.25" customHeight="1">
      <c r="B1508" s="239" t="s">
        <v>984</v>
      </c>
      <c r="C1508" s="242" t="s">
        <v>985</v>
      </c>
      <c r="D1508" s="144">
        <v>1</v>
      </c>
      <c r="E1508" s="16" t="s">
        <v>63</v>
      </c>
      <c r="F1508" s="309"/>
      <c r="G1508" s="528"/>
      <c r="H1508" s="472">
        <f>ROUND($D1508*F1508,2)</f>
        <v>0</v>
      </c>
    </row>
    <row r="1509" spans="2:8" s="495" customFormat="1">
      <c r="B1509" s="239" t="s">
        <v>986</v>
      </c>
      <c r="C1509" s="40" t="s">
        <v>987</v>
      </c>
      <c r="D1509" s="144"/>
      <c r="E1509" s="177"/>
      <c r="F1509" s="47"/>
      <c r="G1509" s="504"/>
      <c r="H1509" s="472"/>
    </row>
    <row r="1510" spans="2:8" s="495" customFormat="1" ht="30">
      <c r="B1510" s="239" t="s">
        <v>988</v>
      </c>
      <c r="C1510" s="243" t="s">
        <v>989</v>
      </c>
      <c r="D1510" s="144">
        <v>200</v>
      </c>
      <c r="E1510" s="177" t="s">
        <v>565</v>
      </c>
      <c r="F1510" s="308"/>
      <c r="G1510" s="528"/>
      <c r="H1510" s="472">
        <f>ROUND($D1510*F1510,2)</f>
        <v>0</v>
      </c>
    </row>
    <row r="1511" spans="2:8" s="495" customFormat="1">
      <c r="B1511" s="239" t="s">
        <v>990</v>
      </c>
      <c r="C1511" s="244" t="s">
        <v>991</v>
      </c>
      <c r="D1511" s="144"/>
      <c r="E1511" s="16"/>
      <c r="F1511" s="49"/>
      <c r="G1511" s="504"/>
      <c r="H1511" s="472"/>
    </row>
    <row r="1512" spans="2:8" s="495" customFormat="1" ht="135">
      <c r="B1512" s="239"/>
      <c r="C1512" s="40" t="s">
        <v>992</v>
      </c>
      <c r="D1512" s="144"/>
      <c r="E1512" s="16"/>
      <c r="F1512" s="49"/>
      <c r="G1512" s="504"/>
      <c r="H1512" s="472"/>
    </row>
    <row r="1513" spans="2:8" s="139" customFormat="1" ht="18.75">
      <c r="B1513" s="239" t="s">
        <v>993</v>
      </c>
      <c r="C1513" s="40" t="s">
        <v>994</v>
      </c>
      <c r="D1513" s="144">
        <v>15</v>
      </c>
      <c r="E1513" s="16" t="s">
        <v>74</v>
      </c>
      <c r="F1513" s="308"/>
      <c r="G1513" s="528"/>
      <c r="H1513" s="472">
        <f>ROUND($D1513*F1513,2)</f>
        <v>0</v>
      </c>
    </row>
    <row r="1514" spans="2:8" s="495" customFormat="1">
      <c r="B1514" s="239"/>
      <c r="C1514" s="40"/>
      <c r="D1514" s="144"/>
      <c r="E1514" s="16"/>
      <c r="F1514" s="49"/>
      <c r="G1514" s="504"/>
      <c r="H1514" s="472"/>
    </row>
    <row r="1515" spans="2:8" s="495" customFormat="1">
      <c r="B1515" s="245" t="s">
        <v>995</v>
      </c>
      <c r="C1515" s="18" t="s">
        <v>996</v>
      </c>
      <c r="D1515" s="144"/>
      <c r="E1515" s="237"/>
      <c r="F1515" s="246"/>
      <c r="G1515" s="504"/>
      <c r="H1515" s="472"/>
    </row>
    <row r="1516" spans="2:8" s="495" customFormat="1" ht="45">
      <c r="B1516" s="239"/>
      <c r="C1516" s="18" t="s">
        <v>997</v>
      </c>
      <c r="D1516" s="64">
        <v>70</v>
      </c>
      <c r="E1516" s="16" t="s">
        <v>74</v>
      </c>
      <c r="F1516" s="310"/>
      <c r="G1516" s="528"/>
      <c r="H1516" s="472">
        <f>ROUND($D1516*F1516,2)</f>
        <v>0</v>
      </c>
    </row>
    <row r="1517" spans="2:8" s="495" customFormat="1">
      <c r="B1517" s="239"/>
      <c r="C1517" s="18" t="s">
        <v>998</v>
      </c>
      <c r="D1517" s="64"/>
      <c r="E1517" s="237"/>
      <c r="F1517" s="246"/>
      <c r="G1517" s="504"/>
      <c r="H1517" s="472"/>
    </row>
    <row r="1518" spans="2:8" s="495" customFormat="1">
      <c r="B1518" s="239"/>
      <c r="C1518" s="18" t="s">
        <v>999</v>
      </c>
      <c r="D1518" s="64"/>
      <c r="E1518" s="237"/>
      <c r="F1518" s="246"/>
      <c r="G1518" s="504"/>
      <c r="H1518" s="472"/>
    </row>
    <row r="1519" spans="2:8" s="495" customFormat="1">
      <c r="B1519" s="239"/>
      <c r="C1519" s="18" t="s">
        <v>1000</v>
      </c>
      <c r="D1519" s="64"/>
      <c r="E1519" s="237"/>
      <c r="F1519" s="246"/>
      <c r="G1519" s="504"/>
      <c r="H1519" s="472"/>
    </row>
    <row r="1520" spans="2:8" s="495" customFormat="1">
      <c r="B1520" s="239"/>
      <c r="C1520" s="18" t="s">
        <v>1001</v>
      </c>
      <c r="D1520" s="64"/>
      <c r="E1520" s="237"/>
      <c r="F1520" s="246"/>
      <c r="G1520" s="504"/>
      <c r="H1520" s="472"/>
    </row>
    <row r="1521" spans="2:8" s="495" customFormat="1">
      <c r="B1521" s="239"/>
      <c r="C1521" s="18" t="s">
        <v>1002</v>
      </c>
      <c r="D1521" s="64"/>
      <c r="E1521" s="237"/>
      <c r="F1521" s="246"/>
      <c r="G1521" s="504"/>
      <c r="H1521" s="472"/>
    </row>
    <row r="1522" spans="2:8" s="495" customFormat="1">
      <c r="B1522" s="245" t="s">
        <v>1003</v>
      </c>
      <c r="C1522" s="18" t="s">
        <v>1004</v>
      </c>
      <c r="D1522" s="64">
        <v>2</v>
      </c>
      <c r="E1522" s="16" t="s">
        <v>74</v>
      </c>
      <c r="F1522" s="310"/>
      <c r="G1522" s="528"/>
      <c r="H1522" s="472">
        <f>ROUND($D1522*F1522,2)</f>
        <v>0</v>
      </c>
    </row>
    <row r="1523" spans="2:8" s="495" customFormat="1">
      <c r="B1523" s="239"/>
      <c r="C1523" s="18" t="s">
        <v>1005</v>
      </c>
      <c r="D1523" s="64"/>
      <c r="E1523" s="237"/>
      <c r="F1523" s="246"/>
      <c r="G1523" s="504"/>
      <c r="H1523" s="472"/>
    </row>
    <row r="1524" spans="2:8" s="495" customFormat="1">
      <c r="B1524" s="239"/>
      <c r="C1524" s="18" t="s">
        <v>1006</v>
      </c>
      <c r="D1524" s="64"/>
      <c r="E1524" s="237"/>
      <c r="F1524" s="246"/>
      <c r="G1524" s="504"/>
      <c r="H1524" s="472"/>
    </row>
    <row r="1525" spans="2:8" s="495" customFormat="1">
      <c r="B1525" s="239"/>
      <c r="C1525" s="18" t="s">
        <v>1007</v>
      </c>
      <c r="D1525" s="64"/>
      <c r="E1525" s="237"/>
      <c r="F1525" s="246"/>
      <c r="G1525" s="504"/>
      <c r="H1525" s="469"/>
    </row>
    <row r="1526" spans="2:8" s="495" customFormat="1">
      <c r="B1526" s="409"/>
      <c r="C1526" s="410" t="s">
        <v>1008</v>
      </c>
      <c r="D1526" s="368"/>
      <c r="E1526" s="362"/>
      <c r="F1526" s="411"/>
      <c r="G1526" s="526"/>
      <c r="H1526" s="473">
        <f>SUM(H1492:H1525)</f>
        <v>0</v>
      </c>
    </row>
    <row r="1527" spans="2:8" s="495" customFormat="1">
      <c r="B1527" s="247"/>
      <c r="C1527" s="40"/>
      <c r="D1527" s="144"/>
      <c r="E1527" s="16"/>
      <c r="F1527" s="15"/>
      <c r="G1527" s="504"/>
      <c r="H1527" s="472"/>
    </row>
    <row r="1528" spans="2:8" s="495" customFormat="1">
      <c r="B1528" s="233">
        <v>7.2</v>
      </c>
      <c r="C1528" s="234" t="s">
        <v>946</v>
      </c>
      <c r="D1528" s="144"/>
      <c r="E1528" s="16"/>
      <c r="F1528" s="15"/>
      <c r="G1528" s="504"/>
      <c r="H1528" s="472"/>
    </row>
    <row r="1529" spans="2:8" s="495" customFormat="1" ht="105">
      <c r="B1529" s="239" t="s">
        <v>1009</v>
      </c>
      <c r="C1529" s="40" t="s">
        <v>1010</v>
      </c>
      <c r="D1529" s="144"/>
      <c r="E1529" s="177"/>
      <c r="F1529" s="12"/>
      <c r="G1529" s="504"/>
      <c r="H1529" s="472"/>
    </row>
    <row r="1530" spans="2:8" s="495" customFormat="1" ht="44.25" customHeight="1">
      <c r="B1530" s="239" t="s">
        <v>1011</v>
      </c>
      <c r="C1530" s="40" t="s">
        <v>1012</v>
      </c>
      <c r="D1530" s="144">
        <v>2</v>
      </c>
      <c r="E1530" s="16" t="s">
        <v>63</v>
      </c>
      <c r="F1530" s="309"/>
      <c r="G1530" s="528"/>
      <c r="H1530" s="472">
        <f>ROUND($D1530*F1530,2)</f>
        <v>0</v>
      </c>
    </row>
    <row r="1531" spans="2:8" s="495" customFormat="1" ht="30">
      <c r="B1531" s="239" t="s">
        <v>1013</v>
      </c>
      <c r="C1531" s="40" t="s">
        <v>1014</v>
      </c>
      <c r="D1531" s="144">
        <v>2</v>
      </c>
      <c r="E1531" s="16" t="s">
        <v>63</v>
      </c>
      <c r="F1531" s="309"/>
      <c r="G1531" s="528"/>
      <c r="H1531" s="472">
        <f>ROUND($D1531*F1531,2)</f>
        <v>0</v>
      </c>
    </row>
    <row r="1532" spans="2:8" s="495" customFormat="1" ht="30">
      <c r="B1532" s="239" t="s">
        <v>1015</v>
      </c>
      <c r="C1532" s="40" t="s">
        <v>1016</v>
      </c>
      <c r="D1532" s="144">
        <v>5</v>
      </c>
      <c r="E1532" s="16" t="s">
        <v>462</v>
      </c>
      <c r="F1532" s="309"/>
      <c r="G1532" s="528"/>
      <c r="H1532" s="472">
        <f>ROUND($D1532*F1532,2)</f>
        <v>0</v>
      </c>
    </row>
    <row r="1533" spans="2:8" s="495" customFormat="1">
      <c r="B1533" s="239"/>
      <c r="C1533" s="234" t="s">
        <v>1017</v>
      </c>
      <c r="D1533" s="144"/>
      <c r="E1533" s="16"/>
      <c r="F1533" s="49"/>
      <c r="G1533" s="504"/>
      <c r="H1533" s="469">
        <f>SUM(H1530:H1532)</f>
        <v>0</v>
      </c>
    </row>
    <row r="1534" spans="2:8" s="495" customFormat="1">
      <c r="B1534" s="247"/>
      <c r="C1534" s="40"/>
      <c r="D1534" s="144"/>
      <c r="E1534" s="16"/>
      <c r="F1534" s="47"/>
      <c r="G1534" s="504"/>
      <c r="H1534" s="472"/>
    </row>
    <row r="1535" spans="2:8" s="495" customFormat="1">
      <c r="B1535" s="233">
        <v>7.3</v>
      </c>
      <c r="C1535" s="234" t="s">
        <v>947</v>
      </c>
      <c r="D1535" s="144"/>
      <c r="E1535" s="177"/>
      <c r="F1535" s="47"/>
      <c r="G1535" s="504"/>
      <c r="H1535" s="472"/>
    </row>
    <row r="1536" spans="2:8" s="495" customFormat="1" ht="75">
      <c r="B1536" s="239" t="s">
        <v>1018</v>
      </c>
      <c r="C1536" s="40" t="s">
        <v>1019</v>
      </c>
      <c r="D1536" s="144">
        <v>1</v>
      </c>
      <c r="E1536" s="16" t="s">
        <v>462</v>
      </c>
      <c r="F1536" s="309"/>
      <c r="G1536" s="528"/>
      <c r="H1536" s="472">
        <f>ROUND($D1536*F1536,2)</f>
        <v>0</v>
      </c>
    </row>
    <row r="1537" spans="2:8" s="495" customFormat="1">
      <c r="B1537" s="239"/>
      <c r="C1537" s="240" t="s">
        <v>1020</v>
      </c>
      <c r="D1537" s="144"/>
      <c r="E1537" s="177"/>
      <c r="F1537" s="47"/>
      <c r="G1537" s="504"/>
      <c r="H1537" s="472"/>
    </row>
    <row r="1538" spans="2:8" s="495" customFormat="1" ht="30">
      <c r="B1538" s="239" t="s">
        <v>1021</v>
      </c>
      <c r="C1538" s="241" t="s">
        <v>1022</v>
      </c>
      <c r="D1538" s="144">
        <v>1</v>
      </c>
      <c r="E1538" s="16" t="s">
        <v>462</v>
      </c>
      <c r="F1538" s="309"/>
      <c r="G1538" s="528"/>
      <c r="H1538" s="472">
        <f>ROUND($D1538*F1538,2)</f>
        <v>0</v>
      </c>
    </row>
    <row r="1539" spans="2:8" s="495" customFormat="1" ht="30">
      <c r="B1539" s="239" t="s">
        <v>1023</v>
      </c>
      <c r="C1539" s="241" t="s">
        <v>1024</v>
      </c>
      <c r="D1539" s="144">
        <v>1</v>
      </c>
      <c r="E1539" s="16" t="s">
        <v>462</v>
      </c>
      <c r="F1539" s="309"/>
      <c r="G1539" s="528"/>
      <c r="H1539" s="472">
        <f>ROUND($D1539*F1539,2)</f>
        <v>0</v>
      </c>
    </row>
    <row r="1540" spans="2:8" s="495" customFormat="1" ht="30">
      <c r="B1540" s="239" t="s">
        <v>1025</v>
      </c>
      <c r="C1540" s="241" t="s">
        <v>1026</v>
      </c>
      <c r="D1540" s="144">
        <v>1</v>
      </c>
      <c r="E1540" s="16" t="s">
        <v>462</v>
      </c>
      <c r="F1540" s="309"/>
      <c r="G1540" s="528"/>
      <c r="H1540" s="472">
        <f>ROUND($D1540*F1540,2)</f>
        <v>0</v>
      </c>
    </row>
    <row r="1541" spans="2:8" ht="30">
      <c r="B1541" s="239" t="s">
        <v>1027</v>
      </c>
      <c r="C1541" s="241" t="s">
        <v>1028</v>
      </c>
      <c r="D1541" s="144">
        <v>1</v>
      </c>
      <c r="E1541" s="16" t="s">
        <v>462</v>
      </c>
      <c r="F1541" s="309"/>
      <c r="G1541" s="528"/>
      <c r="H1541" s="472">
        <f>ROUND($D1541*F1541,2)</f>
        <v>0</v>
      </c>
    </row>
    <row r="1542" spans="2:8">
      <c r="B1542" s="409"/>
      <c r="C1542" s="410" t="s">
        <v>1029</v>
      </c>
      <c r="D1542" s="368"/>
      <c r="E1542" s="362"/>
      <c r="F1542" s="365"/>
      <c r="G1542" s="526"/>
      <c r="H1542" s="473">
        <f>SUM(H1536:H1541)</f>
        <v>0</v>
      </c>
    </row>
    <row r="1543" spans="2:8">
      <c r="B1543" s="247"/>
      <c r="C1543" s="241"/>
      <c r="D1543" s="144"/>
      <c r="E1543" s="177"/>
      <c r="F1543" s="12"/>
      <c r="G1543" s="504"/>
      <c r="H1543" s="472"/>
    </row>
    <row r="1544" spans="2:8">
      <c r="B1544" s="233">
        <v>7.4</v>
      </c>
      <c r="C1544" s="234" t="s">
        <v>948</v>
      </c>
      <c r="D1544" s="144"/>
      <c r="E1544" s="177"/>
      <c r="F1544" s="47"/>
      <c r="G1544" s="504"/>
      <c r="H1544" s="472"/>
    </row>
    <row r="1545" spans="2:8" ht="185.25" customHeight="1">
      <c r="B1545" s="239" t="s">
        <v>1030</v>
      </c>
      <c r="C1545" s="40" t="s">
        <v>1031</v>
      </c>
      <c r="D1545" s="144"/>
      <c r="E1545" s="16"/>
      <c r="F1545" s="47"/>
      <c r="G1545" s="504"/>
      <c r="H1545" s="472"/>
    </row>
    <row r="1546" spans="2:8">
      <c r="B1546" s="239"/>
      <c r="C1546" s="40"/>
      <c r="D1546" s="144"/>
      <c r="E1546" s="16"/>
      <c r="F1546" s="47"/>
      <c r="G1546" s="504"/>
      <c r="H1546" s="472"/>
    </row>
    <row r="1547" spans="2:8">
      <c r="B1547" s="239" t="s">
        <v>1032</v>
      </c>
      <c r="C1547" s="40" t="s">
        <v>1033</v>
      </c>
      <c r="D1547" s="144">
        <v>1</v>
      </c>
      <c r="E1547" s="16" t="s">
        <v>63</v>
      </c>
      <c r="F1547" s="309"/>
      <c r="G1547" s="528"/>
      <c r="H1547" s="472">
        <f>ROUND($D1547*F1547,2)</f>
        <v>0</v>
      </c>
    </row>
    <row r="1548" spans="2:8">
      <c r="B1548" s="239"/>
      <c r="C1548" s="40"/>
      <c r="D1548" s="144"/>
      <c r="E1548" s="16"/>
      <c r="F1548" s="47"/>
      <c r="G1548" s="504"/>
      <c r="H1548" s="472"/>
    </row>
    <row r="1549" spans="2:8">
      <c r="B1549" s="239" t="s">
        <v>1034</v>
      </c>
      <c r="C1549" s="40" t="s">
        <v>1035</v>
      </c>
      <c r="D1549" s="144">
        <v>1</v>
      </c>
      <c r="E1549" s="16" t="s">
        <v>63</v>
      </c>
      <c r="F1549" s="308"/>
      <c r="G1549" s="528"/>
      <c r="H1549" s="472">
        <f>ROUND($D1549*F1549,2)</f>
        <v>0</v>
      </c>
    </row>
    <row r="1550" spans="2:8">
      <c r="B1550" s="239"/>
      <c r="C1550" s="40"/>
      <c r="D1550" s="144"/>
      <c r="E1550" s="16"/>
      <c r="F1550" s="49"/>
      <c r="G1550" s="504"/>
      <c r="H1550" s="472"/>
    </row>
    <row r="1551" spans="2:8">
      <c r="B1551" s="239" t="s">
        <v>1036</v>
      </c>
      <c r="C1551" s="40" t="s">
        <v>1037</v>
      </c>
      <c r="D1551" s="144">
        <v>1</v>
      </c>
      <c r="E1551" s="16" t="s">
        <v>63</v>
      </c>
      <c r="F1551" s="308"/>
      <c r="G1551" s="528"/>
      <c r="H1551" s="472">
        <f>ROUND($D1551*F1551,2)</f>
        <v>0</v>
      </c>
    </row>
    <row r="1552" spans="2:8">
      <c r="B1552" s="239"/>
      <c r="C1552" s="40"/>
      <c r="D1552" s="144"/>
      <c r="E1552" s="16"/>
      <c r="F1552" s="49"/>
      <c r="G1552" s="504"/>
      <c r="H1552" s="472"/>
    </row>
    <row r="1553" spans="2:8">
      <c r="B1553" s="239" t="s">
        <v>1038</v>
      </c>
      <c r="C1553" s="40" t="s">
        <v>1039</v>
      </c>
      <c r="D1553" s="144">
        <v>1</v>
      </c>
      <c r="E1553" s="16" t="s">
        <v>63</v>
      </c>
      <c r="F1553" s="308"/>
      <c r="G1553" s="528"/>
      <c r="H1553" s="472">
        <f>ROUND($D1553*F1553,2)</f>
        <v>0</v>
      </c>
    </row>
    <row r="1554" spans="2:8">
      <c r="B1554" s="239"/>
      <c r="C1554" s="40"/>
      <c r="D1554" s="144"/>
      <c r="E1554" s="16"/>
      <c r="F1554" s="49"/>
      <c r="G1554" s="504"/>
      <c r="H1554" s="472"/>
    </row>
    <row r="1555" spans="2:8">
      <c r="B1555" s="239" t="s">
        <v>1040</v>
      </c>
      <c r="C1555" s="40" t="s">
        <v>1041</v>
      </c>
      <c r="D1555" s="144">
        <v>1</v>
      </c>
      <c r="E1555" s="16" t="s">
        <v>63</v>
      </c>
      <c r="F1555" s="308"/>
      <c r="G1555" s="528"/>
      <c r="H1555" s="472">
        <f>ROUND($D1555*F1555,2)</f>
        <v>0</v>
      </c>
    </row>
    <row r="1556" spans="2:8">
      <c r="B1556" s="239"/>
      <c r="C1556" s="40"/>
      <c r="D1556" s="144"/>
      <c r="E1556" s="16"/>
      <c r="F1556" s="49"/>
      <c r="G1556" s="504"/>
      <c r="H1556" s="472"/>
    </row>
    <row r="1557" spans="2:8">
      <c r="B1557" s="239" t="s">
        <v>1042</v>
      </c>
      <c r="C1557" s="40" t="s">
        <v>1043</v>
      </c>
      <c r="D1557" s="144">
        <v>1</v>
      </c>
      <c r="E1557" s="16" t="s">
        <v>63</v>
      </c>
      <c r="F1557" s="308"/>
      <c r="G1557" s="528"/>
      <c r="H1557" s="472">
        <f>ROUND($D1557*F1557,2)</f>
        <v>0</v>
      </c>
    </row>
    <row r="1558" spans="2:8">
      <c r="B1558" s="239"/>
      <c r="C1558" s="40"/>
      <c r="D1558" s="144"/>
      <c r="E1558" s="16"/>
      <c r="F1558" s="49"/>
      <c r="G1558" s="504"/>
      <c r="H1558" s="472"/>
    </row>
    <row r="1559" spans="2:8">
      <c r="B1559" s="239" t="s">
        <v>1044</v>
      </c>
      <c r="C1559" s="40" t="s">
        <v>1045</v>
      </c>
      <c r="D1559" s="144">
        <v>1</v>
      </c>
      <c r="E1559" s="16" t="s">
        <v>63</v>
      </c>
      <c r="F1559" s="308"/>
      <c r="G1559" s="528"/>
      <c r="H1559" s="472">
        <f>ROUND($D1559*F1559,2)</f>
        <v>0</v>
      </c>
    </row>
    <row r="1560" spans="2:8">
      <c r="B1560" s="239"/>
      <c r="C1560" s="40"/>
      <c r="D1560" s="144"/>
      <c r="E1560" s="16"/>
      <c r="F1560" s="49"/>
      <c r="G1560" s="504"/>
      <c r="H1560" s="472"/>
    </row>
    <row r="1561" spans="2:8">
      <c r="B1561" s="239" t="s">
        <v>1046</v>
      </c>
      <c r="C1561" s="40" t="s">
        <v>1047</v>
      </c>
      <c r="D1561" s="144">
        <v>1</v>
      </c>
      <c r="E1561" s="16" t="s">
        <v>63</v>
      </c>
      <c r="F1561" s="308"/>
      <c r="G1561" s="528"/>
      <c r="H1561" s="472">
        <f>ROUND($D1561*F1561,2)</f>
        <v>0</v>
      </c>
    </row>
    <row r="1562" spans="2:8">
      <c r="B1562" s="239"/>
      <c r="C1562" s="40"/>
      <c r="D1562" s="144"/>
      <c r="E1562" s="16"/>
      <c r="F1562" s="49"/>
      <c r="G1562" s="504"/>
      <c r="H1562" s="472"/>
    </row>
    <row r="1563" spans="2:8">
      <c r="B1563" s="239" t="s">
        <v>1048</v>
      </c>
      <c r="C1563" s="40" t="s">
        <v>1049</v>
      </c>
      <c r="D1563" s="144">
        <v>1</v>
      </c>
      <c r="E1563" s="16" t="s">
        <v>63</v>
      </c>
      <c r="F1563" s="308"/>
      <c r="G1563" s="528"/>
      <c r="H1563" s="472">
        <f>ROUND($D1563*F1563,2)</f>
        <v>0</v>
      </c>
    </row>
    <row r="1564" spans="2:8">
      <c r="B1564" s="239"/>
      <c r="C1564" s="40"/>
      <c r="D1564" s="144"/>
      <c r="E1564" s="16"/>
      <c r="F1564" s="49"/>
      <c r="G1564" s="504"/>
      <c r="H1564" s="472"/>
    </row>
    <row r="1565" spans="2:8">
      <c r="B1565" s="239" t="s">
        <v>1050</v>
      </c>
      <c r="C1565" s="40" t="s">
        <v>1051</v>
      </c>
      <c r="D1565" s="144">
        <v>1</v>
      </c>
      <c r="E1565" s="16" t="s">
        <v>63</v>
      </c>
      <c r="F1565" s="308"/>
      <c r="G1565" s="528"/>
      <c r="H1565" s="472">
        <f>ROUND($D1565*F1565,2)</f>
        <v>0</v>
      </c>
    </row>
    <row r="1566" spans="2:8">
      <c r="B1566" s="239"/>
      <c r="C1566" s="40"/>
      <c r="D1566" s="144"/>
      <c r="E1566" s="16"/>
      <c r="F1566" s="49"/>
      <c r="G1566" s="504"/>
      <c r="H1566" s="472"/>
    </row>
    <row r="1567" spans="2:8">
      <c r="B1567" s="239" t="s">
        <v>1052</v>
      </c>
      <c r="C1567" s="40" t="s">
        <v>1053</v>
      </c>
      <c r="D1567" s="144">
        <v>1</v>
      </c>
      <c r="E1567" s="16" t="s">
        <v>63</v>
      </c>
      <c r="F1567" s="308"/>
      <c r="G1567" s="528"/>
      <c r="H1567" s="472">
        <f>ROUND($D1567*F1567,2)</f>
        <v>0</v>
      </c>
    </row>
    <row r="1568" spans="2:8">
      <c r="B1568" s="239"/>
      <c r="C1568" s="40"/>
      <c r="D1568" s="144"/>
      <c r="E1568" s="16"/>
      <c r="F1568" s="49"/>
      <c r="G1568" s="504"/>
      <c r="H1568" s="472"/>
    </row>
    <row r="1569" spans="2:8">
      <c r="B1569" s="239" t="s">
        <v>1054</v>
      </c>
      <c r="C1569" s="40" t="s">
        <v>1055</v>
      </c>
      <c r="D1569" s="144">
        <v>1</v>
      </c>
      <c r="E1569" s="16" t="s">
        <v>63</v>
      </c>
      <c r="F1569" s="308"/>
      <c r="G1569" s="528"/>
      <c r="H1569" s="472">
        <f>ROUND($D1569*F1569,2)</f>
        <v>0</v>
      </c>
    </row>
    <row r="1570" spans="2:8">
      <c r="B1570" s="239"/>
      <c r="C1570" s="40"/>
      <c r="D1570" s="144"/>
      <c r="E1570" s="16"/>
      <c r="F1570" s="49"/>
      <c r="G1570" s="504"/>
      <c r="H1570" s="472"/>
    </row>
    <row r="1571" spans="2:8">
      <c r="B1571" s="239" t="s">
        <v>1056</v>
      </c>
      <c r="C1571" s="40" t="s">
        <v>1057</v>
      </c>
      <c r="D1571" s="144">
        <v>1</v>
      </c>
      <c r="E1571" s="16" t="s">
        <v>63</v>
      </c>
      <c r="F1571" s="308"/>
      <c r="G1571" s="528"/>
      <c r="H1571" s="472">
        <f>ROUND($D1571*F1571,2)</f>
        <v>0</v>
      </c>
    </row>
    <row r="1572" spans="2:8">
      <c r="B1572" s="239"/>
      <c r="C1572" s="40"/>
      <c r="D1572" s="144"/>
      <c r="E1572" s="16"/>
      <c r="F1572" s="49"/>
      <c r="G1572" s="504"/>
      <c r="H1572" s="472"/>
    </row>
    <row r="1573" spans="2:8">
      <c r="B1573" s="239" t="s">
        <v>1058</v>
      </c>
      <c r="C1573" s="40" t="s">
        <v>1059</v>
      </c>
      <c r="D1573" s="144">
        <v>1</v>
      </c>
      <c r="E1573" s="16" t="s">
        <v>63</v>
      </c>
      <c r="F1573" s="308"/>
      <c r="G1573" s="528"/>
      <c r="H1573" s="472">
        <f>ROUND($D1573*F1573,2)</f>
        <v>0</v>
      </c>
    </row>
    <row r="1574" spans="2:8">
      <c r="B1574" s="239"/>
      <c r="C1574" s="40"/>
      <c r="D1574" s="144"/>
      <c r="E1574" s="16"/>
      <c r="F1574" s="49"/>
      <c r="G1574" s="504"/>
      <c r="H1574" s="472"/>
    </row>
    <row r="1575" spans="2:8">
      <c r="B1575" s="239" t="s">
        <v>1060</v>
      </c>
      <c r="C1575" s="40" t="s">
        <v>1061</v>
      </c>
      <c r="D1575" s="144">
        <v>1</v>
      </c>
      <c r="E1575" s="16" t="s">
        <v>63</v>
      </c>
      <c r="F1575" s="308"/>
      <c r="G1575" s="528"/>
      <c r="H1575" s="472">
        <f>ROUND($D1575*F1575,2)</f>
        <v>0</v>
      </c>
    </row>
    <row r="1576" spans="2:8">
      <c r="B1576" s="239"/>
      <c r="C1576" s="40"/>
      <c r="D1576" s="144"/>
      <c r="E1576" s="16"/>
      <c r="F1576" s="49"/>
      <c r="G1576" s="504"/>
      <c r="H1576" s="472"/>
    </row>
    <row r="1577" spans="2:8">
      <c r="B1577" s="239" t="s">
        <v>1062</v>
      </c>
      <c r="C1577" s="40" t="s">
        <v>1063</v>
      </c>
      <c r="D1577" s="144">
        <v>1</v>
      </c>
      <c r="E1577" s="16" t="s">
        <v>63</v>
      </c>
      <c r="F1577" s="308"/>
      <c r="G1577" s="528"/>
      <c r="H1577" s="472">
        <f>ROUND($D1577*F1577,2)</f>
        <v>0</v>
      </c>
    </row>
    <row r="1578" spans="2:8">
      <c r="B1578" s="239"/>
      <c r="C1578" s="40"/>
      <c r="D1578" s="144"/>
      <c r="E1578" s="16"/>
      <c r="F1578" s="49"/>
      <c r="G1578" s="504"/>
      <c r="H1578" s="472"/>
    </row>
    <row r="1579" spans="2:8">
      <c r="B1579" s="239" t="s">
        <v>1064</v>
      </c>
      <c r="C1579" s="40" t="s">
        <v>1065</v>
      </c>
      <c r="D1579" s="144">
        <v>1</v>
      </c>
      <c r="E1579" s="16" t="s">
        <v>63</v>
      </c>
      <c r="F1579" s="308"/>
      <c r="G1579" s="528"/>
      <c r="H1579" s="472">
        <f>ROUND($D1579*F1579,2)</f>
        <v>0</v>
      </c>
    </row>
    <row r="1580" spans="2:8">
      <c r="B1580" s="239"/>
      <c r="C1580" s="40"/>
      <c r="D1580" s="144"/>
      <c r="E1580" s="16"/>
      <c r="F1580" s="49"/>
      <c r="G1580" s="504"/>
      <c r="H1580" s="472"/>
    </row>
    <row r="1581" spans="2:8">
      <c r="B1581" s="239" t="s">
        <v>1066</v>
      </c>
      <c r="C1581" s="40" t="s">
        <v>1067</v>
      </c>
      <c r="D1581" s="144">
        <v>1</v>
      </c>
      <c r="E1581" s="16" t="s">
        <v>63</v>
      </c>
      <c r="F1581" s="308"/>
      <c r="G1581" s="528"/>
      <c r="H1581" s="472">
        <f>ROUND($D1581*F1581,2)</f>
        <v>0</v>
      </c>
    </row>
    <row r="1582" spans="2:8">
      <c r="B1582" s="239"/>
      <c r="C1582" s="40"/>
      <c r="D1582" s="144"/>
      <c r="E1582" s="16"/>
      <c r="F1582" s="49"/>
      <c r="G1582" s="504"/>
      <c r="H1582" s="472"/>
    </row>
    <row r="1583" spans="2:8">
      <c r="B1583" s="239" t="s">
        <v>1068</v>
      </c>
      <c r="C1583" s="40" t="s">
        <v>1069</v>
      </c>
      <c r="D1583" s="144">
        <v>1</v>
      </c>
      <c r="E1583" s="16" t="s">
        <v>63</v>
      </c>
      <c r="F1583" s="308"/>
      <c r="G1583" s="528"/>
      <c r="H1583" s="472">
        <f>ROUND($D1583*F1583,2)</f>
        <v>0</v>
      </c>
    </row>
    <row r="1584" spans="2:8">
      <c r="B1584" s="239"/>
      <c r="C1584" s="40"/>
      <c r="D1584" s="144"/>
      <c r="E1584" s="16"/>
      <c r="F1584" s="49"/>
      <c r="G1584" s="504"/>
      <c r="H1584" s="472"/>
    </row>
    <row r="1585" spans="2:8">
      <c r="B1585" s="239" t="s">
        <v>1070</v>
      </c>
      <c r="C1585" s="40" t="s">
        <v>1071</v>
      </c>
      <c r="D1585" s="144">
        <v>2</v>
      </c>
      <c r="E1585" s="16" t="s">
        <v>63</v>
      </c>
      <c r="F1585" s="308"/>
      <c r="G1585" s="528"/>
      <c r="H1585" s="472">
        <f>ROUND($D1585*F1585,2)</f>
        <v>0</v>
      </c>
    </row>
    <row r="1586" spans="2:8">
      <c r="B1586" s="239"/>
      <c r="C1586" s="40"/>
      <c r="D1586" s="144"/>
      <c r="E1586" s="16"/>
      <c r="F1586" s="49"/>
      <c r="G1586" s="504"/>
      <c r="H1586" s="472"/>
    </row>
    <row r="1587" spans="2:8">
      <c r="B1587" s="239" t="s">
        <v>1072</v>
      </c>
      <c r="C1587" s="40" t="s">
        <v>1073</v>
      </c>
      <c r="D1587" s="144">
        <v>1</v>
      </c>
      <c r="E1587" s="16" t="s">
        <v>63</v>
      </c>
      <c r="F1587" s="308"/>
      <c r="G1587" s="528"/>
      <c r="H1587" s="472">
        <f>ROUND($D1587*F1587,2)</f>
        <v>0</v>
      </c>
    </row>
    <row r="1588" spans="2:8">
      <c r="B1588" s="239"/>
      <c r="C1588" s="40"/>
      <c r="D1588" s="144"/>
      <c r="E1588" s="16"/>
      <c r="F1588" s="49"/>
      <c r="G1588" s="504"/>
      <c r="H1588" s="472"/>
    </row>
    <row r="1589" spans="2:8">
      <c r="B1589" s="239" t="s">
        <v>1074</v>
      </c>
      <c r="C1589" s="40" t="s">
        <v>1075</v>
      </c>
      <c r="D1589" s="144">
        <v>2</v>
      </c>
      <c r="E1589" s="16" t="s">
        <v>63</v>
      </c>
      <c r="F1589" s="308"/>
      <c r="G1589" s="528"/>
      <c r="H1589" s="472">
        <f>ROUND($D1589*F1589,2)</f>
        <v>0</v>
      </c>
    </row>
    <row r="1590" spans="2:8">
      <c r="B1590" s="239"/>
      <c r="C1590" s="40"/>
      <c r="D1590" s="144"/>
      <c r="E1590" s="16"/>
      <c r="F1590" s="49"/>
      <c r="G1590" s="504"/>
      <c r="H1590" s="472"/>
    </row>
    <row r="1591" spans="2:8">
      <c r="B1591" s="239" t="s">
        <v>1076</v>
      </c>
      <c r="C1591" s="40" t="s">
        <v>1077</v>
      </c>
      <c r="D1591" s="144">
        <v>1</v>
      </c>
      <c r="E1591" s="16" t="s">
        <v>63</v>
      </c>
      <c r="F1591" s="308"/>
      <c r="G1591" s="528"/>
      <c r="H1591" s="472">
        <f>ROUND($D1591*F1591,2)</f>
        <v>0</v>
      </c>
    </row>
    <row r="1592" spans="2:8">
      <c r="B1592" s="239"/>
      <c r="C1592" s="40"/>
      <c r="D1592" s="144"/>
      <c r="E1592" s="16"/>
      <c r="F1592" s="49"/>
      <c r="G1592" s="504"/>
      <c r="H1592" s="472"/>
    </row>
    <row r="1593" spans="2:8">
      <c r="B1593" s="239" t="s">
        <v>1078</v>
      </c>
      <c r="C1593" s="40" t="s">
        <v>1079</v>
      </c>
      <c r="D1593" s="144">
        <v>1</v>
      </c>
      <c r="E1593" s="16" t="s">
        <v>63</v>
      </c>
      <c r="F1593" s="308"/>
      <c r="G1593" s="528"/>
      <c r="H1593" s="472">
        <f>ROUND($D1593*F1593,2)</f>
        <v>0</v>
      </c>
    </row>
    <row r="1594" spans="2:8">
      <c r="B1594" s="239"/>
      <c r="C1594" s="40"/>
      <c r="D1594" s="144"/>
      <c r="E1594" s="16"/>
      <c r="F1594" s="49"/>
      <c r="G1594" s="504"/>
      <c r="H1594" s="472"/>
    </row>
    <row r="1595" spans="2:8">
      <c r="B1595" s="239" t="s">
        <v>1080</v>
      </c>
      <c r="C1595" s="40" t="s">
        <v>1081</v>
      </c>
      <c r="D1595" s="144">
        <v>2</v>
      </c>
      <c r="E1595" s="16" t="s">
        <v>63</v>
      </c>
      <c r="F1595" s="308"/>
      <c r="G1595" s="528"/>
      <c r="H1595" s="472">
        <f>ROUND($D1595*F1595,2)</f>
        <v>0</v>
      </c>
    </row>
    <row r="1596" spans="2:8">
      <c r="B1596" s="239"/>
      <c r="C1596" s="40"/>
      <c r="D1596" s="144"/>
      <c r="E1596" s="16"/>
      <c r="F1596" s="47"/>
      <c r="G1596" s="504"/>
      <c r="H1596" s="472"/>
    </row>
    <row r="1597" spans="2:8">
      <c r="B1597" s="239" t="s">
        <v>1082</v>
      </c>
      <c r="C1597" s="40" t="s">
        <v>1083</v>
      </c>
      <c r="D1597" s="144">
        <v>40</v>
      </c>
      <c r="E1597" s="16" t="s">
        <v>63</v>
      </c>
      <c r="F1597" s="309"/>
      <c r="G1597" s="528"/>
      <c r="H1597" s="472">
        <f>ROUND($D1597*F1597,2)</f>
        <v>0</v>
      </c>
    </row>
    <row r="1598" spans="2:8">
      <c r="B1598" s="239"/>
      <c r="C1598" s="40"/>
      <c r="D1598" s="144"/>
      <c r="E1598" s="16"/>
      <c r="F1598" s="47"/>
      <c r="G1598" s="504"/>
      <c r="H1598" s="472"/>
    </row>
    <row r="1599" spans="2:8">
      <c r="B1599" s="239" t="s">
        <v>1084</v>
      </c>
      <c r="C1599" s="40" t="s">
        <v>1085</v>
      </c>
      <c r="D1599" s="144">
        <v>15</v>
      </c>
      <c r="E1599" s="16" t="s">
        <v>63</v>
      </c>
      <c r="F1599" s="309"/>
      <c r="G1599" s="528"/>
      <c r="H1599" s="472">
        <f>ROUND($D1599*F1599,2)</f>
        <v>0</v>
      </c>
    </row>
    <row r="1600" spans="2:8">
      <c r="B1600" s="239"/>
      <c r="C1600" s="40"/>
      <c r="D1600" s="144"/>
      <c r="E1600" s="16"/>
      <c r="F1600" s="47"/>
      <c r="G1600" s="504"/>
      <c r="H1600" s="472"/>
    </row>
    <row r="1601" spans="2:8">
      <c r="B1601" s="239" t="s">
        <v>1086</v>
      </c>
      <c r="C1601" s="40" t="s">
        <v>1087</v>
      </c>
      <c r="D1601" s="144">
        <v>15</v>
      </c>
      <c r="E1601" s="16" t="s">
        <v>63</v>
      </c>
      <c r="F1601" s="309"/>
      <c r="G1601" s="528"/>
      <c r="H1601" s="472">
        <f>ROUND($D1601*F1601,2)</f>
        <v>0</v>
      </c>
    </row>
    <row r="1602" spans="2:8">
      <c r="B1602" s="239"/>
      <c r="C1602" s="40"/>
      <c r="D1602" s="144"/>
      <c r="E1602" s="16"/>
      <c r="F1602" s="47"/>
      <c r="G1602" s="504"/>
      <c r="H1602" s="472"/>
    </row>
    <row r="1603" spans="2:8">
      <c r="B1603" s="239" t="s">
        <v>1088</v>
      </c>
      <c r="C1603" s="40" t="s">
        <v>1089</v>
      </c>
      <c r="D1603" s="144">
        <v>15</v>
      </c>
      <c r="E1603" s="16" t="s">
        <v>63</v>
      </c>
      <c r="F1603" s="309"/>
      <c r="G1603" s="528"/>
      <c r="H1603" s="472">
        <f>ROUND($D1603*F1603,2)</f>
        <v>0</v>
      </c>
    </row>
    <row r="1604" spans="2:8">
      <c r="B1604" s="239"/>
      <c r="C1604" s="40"/>
      <c r="D1604" s="144"/>
      <c r="E1604" s="16"/>
      <c r="F1604" s="47"/>
      <c r="G1604" s="504"/>
      <c r="H1604" s="472"/>
    </row>
    <row r="1605" spans="2:8">
      <c r="B1605" s="239" t="s">
        <v>1090</v>
      </c>
      <c r="C1605" s="40" t="s">
        <v>1091</v>
      </c>
      <c r="D1605" s="144">
        <v>10</v>
      </c>
      <c r="E1605" s="16" t="s">
        <v>63</v>
      </c>
      <c r="F1605" s="309"/>
      <c r="G1605" s="528"/>
      <c r="H1605" s="472">
        <f>ROUND($D1605*F1605,2)</f>
        <v>0</v>
      </c>
    </row>
    <row r="1606" spans="2:8">
      <c r="B1606" s="239"/>
      <c r="C1606" s="40"/>
      <c r="D1606" s="144"/>
      <c r="E1606" s="16"/>
      <c r="F1606" s="47"/>
      <c r="G1606" s="504"/>
      <c r="H1606" s="472"/>
    </row>
    <row r="1607" spans="2:8" ht="30">
      <c r="B1607" s="239" t="s">
        <v>1092</v>
      </c>
      <c r="C1607" s="40" t="s">
        <v>1093</v>
      </c>
      <c r="D1607" s="144">
        <v>2</v>
      </c>
      <c r="E1607" s="16" t="s">
        <v>63</v>
      </c>
      <c r="F1607" s="309"/>
      <c r="G1607" s="528"/>
      <c r="H1607" s="472">
        <f>ROUND($D1607*F1607,2)</f>
        <v>0</v>
      </c>
    </row>
    <row r="1608" spans="2:8">
      <c r="B1608" s="239"/>
      <c r="C1608" s="40"/>
      <c r="D1608" s="144"/>
      <c r="E1608" s="16"/>
      <c r="F1608" s="47"/>
      <c r="G1608" s="504"/>
      <c r="H1608" s="472"/>
    </row>
    <row r="1609" spans="2:8" ht="30">
      <c r="B1609" s="239" t="s">
        <v>1094</v>
      </c>
      <c r="C1609" s="40" t="s">
        <v>1095</v>
      </c>
      <c r="D1609" s="144">
        <v>2</v>
      </c>
      <c r="E1609" s="16" t="s">
        <v>63</v>
      </c>
      <c r="F1609" s="309"/>
      <c r="G1609" s="528"/>
      <c r="H1609" s="472">
        <f>ROUND($D1609*F1609,2)</f>
        <v>0</v>
      </c>
    </row>
    <row r="1610" spans="2:8">
      <c r="B1610" s="239"/>
      <c r="C1610" s="40"/>
      <c r="D1610" s="144"/>
      <c r="E1610" s="16"/>
      <c r="F1610" s="47"/>
      <c r="G1610" s="504"/>
      <c r="H1610" s="472"/>
    </row>
    <row r="1611" spans="2:8">
      <c r="B1611" s="239" t="s">
        <v>1096</v>
      </c>
      <c r="C1611" s="40" t="s">
        <v>1097</v>
      </c>
      <c r="D1611" s="144">
        <v>1</v>
      </c>
      <c r="E1611" s="16" t="s">
        <v>63</v>
      </c>
      <c r="F1611" s="308"/>
      <c r="G1611" s="528"/>
      <c r="H1611" s="472">
        <f>ROUND($D1611*F1611,2)</f>
        <v>0</v>
      </c>
    </row>
    <row r="1612" spans="2:8">
      <c r="B1612" s="239"/>
      <c r="C1612" s="40"/>
      <c r="D1612" s="144"/>
      <c r="E1612" s="16"/>
      <c r="F1612" s="49"/>
      <c r="G1612" s="504"/>
      <c r="H1612" s="472"/>
    </row>
    <row r="1613" spans="2:8">
      <c r="B1613" s="239" t="s">
        <v>1098</v>
      </c>
      <c r="C1613" s="40" t="s">
        <v>1099</v>
      </c>
      <c r="D1613" s="144">
        <v>1</v>
      </c>
      <c r="E1613" s="16" t="s">
        <v>63</v>
      </c>
      <c r="F1613" s="308"/>
      <c r="G1613" s="528"/>
      <c r="H1613" s="472">
        <f>ROUND($D1613*F1613,2)</f>
        <v>0</v>
      </c>
    </row>
    <row r="1614" spans="2:8">
      <c r="B1614" s="239"/>
      <c r="C1614" s="40"/>
      <c r="D1614" s="144"/>
      <c r="E1614" s="16"/>
      <c r="F1614" s="49"/>
      <c r="G1614" s="504"/>
      <c r="H1614" s="472"/>
    </row>
    <row r="1615" spans="2:8">
      <c r="B1615" s="239" t="s">
        <v>1100</v>
      </c>
      <c r="C1615" s="40" t="s">
        <v>1101</v>
      </c>
      <c r="D1615" s="144">
        <v>1</v>
      </c>
      <c r="E1615" s="16" t="s">
        <v>63</v>
      </c>
      <c r="F1615" s="308"/>
      <c r="G1615" s="528"/>
      <c r="H1615" s="472">
        <f>ROUND($D1615*F1615,2)</f>
        <v>0</v>
      </c>
    </row>
    <row r="1616" spans="2:8">
      <c r="B1616" s="239"/>
      <c r="C1616" s="40"/>
      <c r="D1616" s="144"/>
      <c r="E1616" s="16"/>
      <c r="F1616" s="49"/>
      <c r="G1616" s="504"/>
      <c r="H1616" s="472"/>
    </row>
    <row r="1617" spans="2:8">
      <c r="B1617" s="239" t="s">
        <v>1102</v>
      </c>
      <c r="C1617" s="40" t="s">
        <v>1103</v>
      </c>
      <c r="D1617" s="144">
        <v>1</v>
      </c>
      <c r="E1617" s="16" t="s">
        <v>63</v>
      </c>
      <c r="F1617" s="308"/>
      <c r="G1617" s="528"/>
      <c r="H1617" s="472">
        <f>ROUND($D1617*F1617,2)</f>
        <v>0</v>
      </c>
    </row>
    <row r="1618" spans="2:8">
      <c r="B1618" s="239"/>
      <c r="C1618" s="40"/>
      <c r="D1618" s="144"/>
      <c r="E1618" s="16"/>
      <c r="F1618" s="49"/>
      <c r="G1618" s="504"/>
      <c r="H1618" s="472"/>
    </row>
    <row r="1619" spans="2:8">
      <c r="B1619" s="239" t="s">
        <v>2837</v>
      </c>
      <c r="C1619" s="40" t="s">
        <v>2838</v>
      </c>
      <c r="D1619" s="144">
        <v>1</v>
      </c>
      <c r="E1619" s="16" t="s">
        <v>63</v>
      </c>
      <c r="F1619" s="308"/>
      <c r="G1619" s="528"/>
      <c r="H1619" s="472">
        <f>ROUND($D1619*F1619,2)</f>
        <v>0</v>
      </c>
    </row>
    <row r="1620" spans="2:8">
      <c r="B1620" s="239"/>
      <c r="C1620" s="40"/>
      <c r="D1620" s="144"/>
      <c r="E1620" s="16"/>
      <c r="F1620" s="49"/>
      <c r="G1620" s="504"/>
      <c r="H1620" s="472"/>
    </row>
    <row r="1621" spans="2:8">
      <c r="B1621" s="412"/>
      <c r="C1621" s="410" t="s">
        <v>1104</v>
      </c>
      <c r="D1621" s="368"/>
      <c r="E1621" s="362"/>
      <c r="F1621" s="411"/>
      <c r="G1621" s="526"/>
      <c r="H1621" s="473">
        <f>SUM(H1547:H1619)</f>
        <v>0</v>
      </c>
    </row>
    <row r="1622" spans="2:8">
      <c r="B1622" s="247"/>
      <c r="C1622" s="40"/>
      <c r="D1622" s="144"/>
      <c r="E1622" s="16"/>
      <c r="F1622" s="47"/>
      <c r="G1622" s="504"/>
      <c r="H1622" s="472"/>
    </row>
    <row r="1623" spans="2:8">
      <c r="B1623" s="233">
        <v>7.5</v>
      </c>
      <c r="C1623" s="234" t="s">
        <v>949</v>
      </c>
      <c r="D1623" s="144"/>
      <c r="E1623" s="177"/>
      <c r="F1623" s="47"/>
      <c r="G1623" s="504"/>
      <c r="H1623" s="472"/>
    </row>
    <row r="1624" spans="2:8" ht="59.25">
      <c r="B1624" s="239" t="s">
        <v>1105</v>
      </c>
      <c r="C1624" s="40" t="s">
        <v>1106</v>
      </c>
      <c r="D1624" s="144">
        <v>20</v>
      </c>
      <c r="E1624" s="148" t="s">
        <v>63</v>
      </c>
      <c r="F1624" s="308"/>
      <c r="G1624" s="528"/>
      <c r="H1624" s="472">
        <f>ROUND($D1624*F1624,2)</f>
        <v>0</v>
      </c>
    </row>
    <row r="1625" spans="2:8" ht="45">
      <c r="B1625" s="239" t="s">
        <v>1107</v>
      </c>
      <c r="C1625" s="40" t="s">
        <v>1108</v>
      </c>
      <c r="D1625" s="144"/>
      <c r="E1625" s="16"/>
      <c r="F1625" s="47"/>
      <c r="G1625" s="504"/>
      <c r="H1625" s="472"/>
    </row>
    <row r="1626" spans="2:8">
      <c r="B1626" s="239" t="s">
        <v>1109</v>
      </c>
      <c r="C1626" s="40" t="s">
        <v>1110</v>
      </c>
      <c r="D1626" s="144">
        <v>2</v>
      </c>
      <c r="E1626" s="16" t="s">
        <v>63</v>
      </c>
      <c r="F1626" s="311"/>
      <c r="G1626" s="528"/>
      <c r="H1626" s="472">
        <f t="shared" ref="H1626:H1642" si="11">ROUND($D1626*F1626,2)</f>
        <v>0</v>
      </c>
    </row>
    <row r="1627" spans="2:8">
      <c r="B1627" s="239" t="s">
        <v>1111</v>
      </c>
      <c r="C1627" s="40" t="s">
        <v>1112</v>
      </c>
      <c r="D1627" s="144">
        <v>10</v>
      </c>
      <c r="E1627" s="16" t="s">
        <v>63</v>
      </c>
      <c r="F1627" s="308"/>
      <c r="G1627" s="528"/>
      <c r="H1627" s="472">
        <f t="shared" si="11"/>
        <v>0</v>
      </c>
    </row>
    <row r="1628" spans="2:8">
      <c r="B1628" s="239" t="s">
        <v>1113</v>
      </c>
      <c r="C1628" s="40" t="s">
        <v>1114</v>
      </c>
      <c r="D1628" s="144">
        <v>10</v>
      </c>
      <c r="E1628" s="16" t="s">
        <v>63</v>
      </c>
      <c r="F1628" s="308"/>
      <c r="G1628" s="528"/>
      <c r="H1628" s="472">
        <f t="shared" si="11"/>
        <v>0</v>
      </c>
    </row>
    <row r="1629" spans="2:8">
      <c r="B1629" s="239" t="s">
        <v>1115</v>
      </c>
      <c r="C1629" s="40" t="s">
        <v>1116</v>
      </c>
      <c r="D1629" s="144">
        <v>56</v>
      </c>
      <c r="E1629" s="16" t="s">
        <v>63</v>
      </c>
      <c r="F1629" s="309"/>
      <c r="G1629" s="528"/>
      <c r="H1629" s="472">
        <f t="shared" si="11"/>
        <v>0</v>
      </c>
    </row>
    <row r="1630" spans="2:8">
      <c r="B1630" s="239" t="s">
        <v>1117</v>
      </c>
      <c r="C1630" s="40" t="s">
        <v>1118</v>
      </c>
      <c r="D1630" s="144">
        <v>90</v>
      </c>
      <c r="E1630" s="16" t="s">
        <v>63</v>
      </c>
      <c r="F1630" s="309"/>
      <c r="G1630" s="528"/>
      <c r="H1630" s="472">
        <f t="shared" si="11"/>
        <v>0</v>
      </c>
    </row>
    <row r="1631" spans="2:8">
      <c r="B1631" s="239" t="s">
        <v>1119</v>
      </c>
      <c r="C1631" s="40" t="s">
        <v>1120</v>
      </c>
      <c r="D1631" s="144">
        <v>160</v>
      </c>
      <c r="E1631" s="16" t="s">
        <v>63</v>
      </c>
      <c r="F1631" s="309"/>
      <c r="G1631" s="528"/>
      <c r="H1631" s="472">
        <f t="shared" si="11"/>
        <v>0</v>
      </c>
    </row>
    <row r="1632" spans="2:8">
      <c r="B1632" s="239" t="s">
        <v>1121</v>
      </c>
      <c r="C1632" s="40" t="s">
        <v>1122</v>
      </c>
      <c r="D1632" s="144">
        <v>10</v>
      </c>
      <c r="E1632" s="16" t="s">
        <v>63</v>
      </c>
      <c r="F1632" s="309"/>
      <c r="G1632" s="528"/>
      <c r="H1632" s="472">
        <f t="shared" si="11"/>
        <v>0</v>
      </c>
    </row>
    <row r="1633" spans="2:8">
      <c r="B1633" s="239" t="s">
        <v>1123</v>
      </c>
      <c r="C1633" s="40" t="s">
        <v>1124</v>
      </c>
      <c r="D1633" s="144">
        <v>4</v>
      </c>
      <c r="E1633" s="16" t="s">
        <v>63</v>
      </c>
      <c r="F1633" s="309"/>
      <c r="G1633" s="528"/>
      <c r="H1633" s="472">
        <f t="shared" si="11"/>
        <v>0</v>
      </c>
    </row>
    <row r="1634" spans="2:8">
      <c r="B1634" s="239" t="s">
        <v>1125</v>
      </c>
      <c r="C1634" s="40" t="s">
        <v>1126</v>
      </c>
      <c r="D1634" s="144">
        <v>52</v>
      </c>
      <c r="E1634" s="16" t="s">
        <v>63</v>
      </c>
      <c r="F1634" s="309"/>
      <c r="G1634" s="528"/>
      <c r="H1634" s="472">
        <f t="shared" si="11"/>
        <v>0</v>
      </c>
    </row>
    <row r="1635" spans="2:8">
      <c r="B1635" s="239" t="s">
        <v>1127</v>
      </c>
      <c r="C1635" s="40" t="s">
        <v>1128</v>
      </c>
      <c r="D1635" s="144">
        <v>20</v>
      </c>
      <c r="E1635" s="16" t="s">
        <v>63</v>
      </c>
      <c r="F1635" s="309"/>
      <c r="G1635" s="528"/>
      <c r="H1635" s="472">
        <f t="shared" si="11"/>
        <v>0</v>
      </c>
    </row>
    <row r="1636" spans="2:8">
      <c r="B1636" s="239" t="s">
        <v>1129</v>
      </c>
      <c r="C1636" s="40" t="s">
        <v>1130</v>
      </c>
      <c r="D1636" s="144">
        <v>60</v>
      </c>
      <c r="E1636" s="16" t="s">
        <v>63</v>
      </c>
      <c r="F1636" s="309"/>
      <c r="G1636" s="528"/>
      <c r="H1636" s="472">
        <f t="shared" si="11"/>
        <v>0</v>
      </c>
    </row>
    <row r="1637" spans="2:8">
      <c r="B1637" s="239" t="s">
        <v>1131</v>
      </c>
      <c r="C1637" s="40" t="s">
        <v>1132</v>
      </c>
      <c r="D1637" s="144">
        <v>30</v>
      </c>
      <c r="E1637" s="16" t="s">
        <v>63</v>
      </c>
      <c r="F1637" s="309"/>
      <c r="G1637" s="528"/>
      <c r="H1637" s="472">
        <f t="shared" si="11"/>
        <v>0</v>
      </c>
    </row>
    <row r="1638" spans="2:8">
      <c r="B1638" s="239" t="s">
        <v>1133</v>
      </c>
      <c r="C1638" s="40" t="s">
        <v>1134</v>
      </c>
      <c r="D1638" s="144">
        <v>20</v>
      </c>
      <c r="E1638" s="16" t="s">
        <v>63</v>
      </c>
      <c r="F1638" s="308"/>
      <c r="G1638" s="528"/>
      <c r="H1638" s="472">
        <f t="shared" si="11"/>
        <v>0</v>
      </c>
    </row>
    <row r="1639" spans="2:8">
      <c r="B1639" s="239" t="s">
        <v>1135</v>
      </c>
      <c r="C1639" s="40" t="s">
        <v>1136</v>
      </c>
      <c r="D1639" s="144">
        <v>20</v>
      </c>
      <c r="E1639" s="16" t="s">
        <v>63</v>
      </c>
      <c r="F1639" s="308"/>
      <c r="G1639" s="528"/>
      <c r="H1639" s="472">
        <f t="shared" si="11"/>
        <v>0</v>
      </c>
    </row>
    <row r="1640" spans="2:8">
      <c r="B1640" s="239" t="s">
        <v>1137</v>
      </c>
      <c r="C1640" s="40" t="s">
        <v>1138</v>
      </c>
      <c r="D1640" s="144">
        <v>20</v>
      </c>
      <c r="E1640" s="16" t="s">
        <v>63</v>
      </c>
      <c r="F1640" s="308"/>
      <c r="G1640" s="528"/>
      <c r="H1640" s="472">
        <f t="shared" si="11"/>
        <v>0</v>
      </c>
    </row>
    <row r="1641" spans="2:8">
      <c r="B1641" s="239" t="s">
        <v>1139</v>
      </c>
      <c r="C1641" s="40" t="s">
        <v>1140</v>
      </c>
      <c r="D1641" s="144">
        <v>10</v>
      </c>
      <c r="E1641" s="16" t="s">
        <v>63</v>
      </c>
      <c r="F1641" s="308"/>
      <c r="G1641" s="528"/>
      <c r="H1641" s="472">
        <f t="shared" si="11"/>
        <v>0</v>
      </c>
    </row>
    <row r="1642" spans="2:8">
      <c r="B1642" s="239" t="s">
        <v>1141</v>
      </c>
      <c r="C1642" s="40" t="s">
        <v>1142</v>
      </c>
      <c r="D1642" s="144">
        <v>10</v>
      </c>
      <c r="E1642" s="16" t="s">
        <v>63</v>
      </c>
      <c r="F1642" s="309"/>
      <c r="G1642" s="528"/>
      <c r="H1642" s="472">
        <f t="shared" si="11"/>
        <v>0</v>
      </c>
    </row>
    <row r="1643" spans="2:8" ht="65.25" customHeight="1">
      <c r="B1643" s="239" t="s">
        <v>1143</v>
      </c>
      <c r="C1643" s="40" t="s">
        <v>1144</v>
      </c>
      <c r="D1643" s="144"/>
      <c r="E1643" s="177"/>
      <c r="F1643" s="47"/>
      <c r="G1643" s="504"/>
      <c r="H1643" s="472"/>
    </row>
    <row r="1644" spans="2:8">
      <c r="B1644" s="239" t="s">
        <v>1145</v>
      </c>
      <c r="C1644" s="40" t="s">
        <v>1146</v>
      </c>
      <c r="D1644" s="144">
        <v>10</v>
      </c>
      <c r="E1644" s="16" t="s">
        <v>74</v>
      </c>
      <c r="F1644" s="309"/>
      <c r="G1644" s="528"/>
      <c r="H1644" s="472">
        <f t="shared" ref="H1644:H1660" si="12">ROUND($D1644*F1644,2)</f>
        <v>0</v>
      </c>
    </row>
    <row r="1645" spans="2:8">
      <c r="B1645" s="239" t="s">
        <v>1147</v>
      </c>
      <c r="C1645" s="40" t="s">
        <v>1148</v>
      </c>
      <c r="D1645" s="144">
        <v>10</v>
      </c>
      <c r="E1645" s="16" t="s">
        <v>74</v>
      </c>
      <c r="F1645" s="309"/>
      <c r="G1645" s="528"/>
      <c r="H1645" s="472">
        <f t="shared" si="12"/>
        <v>0</v>
      </c>
    </row>
    <row r="1646" spans="2:8">
      <c r="B1646" s="239" t="s">
        <v>1149</v>
      </c>
      <c r="C1646" s="40" t="s">
        <v>1150</v>
      </c>
      <c r="D1646" s="144">
        <v>50</v>
      </c>
      <c r="E1646" s="16" t="s">
        <v>74</v>
      </c>
      <c r="F1646" s="309"/>
      <c r="G1646" s="528"/>
      <c r="H1646" s="472">
        <f t="shared" si="12"/>
        <v>0</v>
      </c>
    </row>
    <row r="1647" spans="2:8">
      <c r="B1647" s="239" t="s">
        <v>1151</v>
      </c>
      <c r="C1647" s="40" t="s">
        <v>1152</v>
      </c>
      <c r="D1647" s="144">
        <v>1200</v>
      </c>
      <c r="E1647" s="16" t="s">
        <v>74</v>
      </c>
      <c r="F1647" s="309"/>
      <c r="G1647" s="528"/>
      <c r="H1647" s="472">
        <f t="shared" si="12"/>
        <v>0</v>
      </c>
    </row>
    <row r="1648" spans="2:8">
      <c r="B1648" s="239" t="s">
        <v>1153</v>
      </c>
      <c r="C1648" s="40" t="s">
        <v>1154</v>
      </c>
      <c r="D1648" s="144">
        <v>1500</v>
      </c>
      <c r="E1648" s="16" t="s">
        <v>74</v>
      </c>
      <c r="F1648" s="309"/>
      <c r="G1648" s="528"/>
      <c r="H1648" s="472">
        <f t="shared" si="12"/>
        <v>0</v>
      </c>
    </row>
    <row r="1649" spans="2:8">
      <c r="B1649" s="239" t="s">
        <v>1155</v>
      </c>
      <c r="C1649" s="40" t="s">
        <v>1156</v>
      </c>
      <c r="D1649" s="144">
        <v>4000</v>
      </c>
      <c r="E1649" s="16" t="s">
        <v>74</v>
      </c>
      <c r="F1649" s="309"/>
      <c r="G1649" s="528"/>
      <c r="H1649" s="472">
        <f t="shared" si="12"/>
        <v>0</v>
      </c>
    </row>
    <row r="1650" spans="2:8">
      <c r="B1650" s="239" t="s">
        <v>1157</v>
      </c>
      <c r="C1650" s="40" t="s">
        <v>1158</v>
      </c>
      <c r="D1650" s="144">
        <v>900</v>
      </c>
      <c r="E1650" s="16" t="s">
        <v>74</v>
      </c>
      <c r="F1650" s="309"/>
      <c r="G1650" s="528"/>
      <c r="H1650" s="472">
        <f t="shared" si="12"/>
        <v>0</v>
      </c>
    </row>
    <row r="1651" spans="2:8">
      <c r="B1651" s="239" t="s">
        <v>1159</v>
      </c>
      <c r="C1651" s="40" t="s">
        <v>1160</v>
      </c>
      <c r="D1651" s="144">
        <v>300</v>
      </c>
      <c r="E1651" s="16" t="s">
        <v>74</v>
      </c>
      <c r="F1651" s="309"/>
      <c r="G1651" s="528"/>
      <c r="H1651" s="472">
        <f t="shared" si="12"/>
        <v>0</v>
      </c>
    </row>
    <row r="1652" spans="2:8">
      <c r="B1652" s="239" t="s">
        <v>1161</v>
      </c>
      <c r="C1652" s="40" t="s">
        <v>1162</v>
      </c>
      <c r="D1652" s="144">
        <v>3300</v>
      </c>
      <c r="E1652" s="16" t="s">
        <v>74</v>
      </c>
      <c r="F1652" s="309"/>
      <c r="G1652" s="528"/>
      <c r="H1652" s="472">
        <f t="shared" si="12"/>
        <v>0</v>
      </c>
    </row>
    <row r="1653" spans="2:8">
      <c r="B1653" s="239" t="s">
        <v>1163</v>
      </c>
      <c r="C1653" s="40" t="s">
        <v>1164</v>
      </c>
      <c r="D1653" s="144">
        <v>2250</v>
      </c>
      <c r="E1653" s="16" t="s">
        <v>74</v>
      </c>
      <c r="F1653" s="309"/>
      <c r="G1653" s="528"/>
      <c r="H1653" s="472">
        <f t="shared" si="12"/>
        <v>0</v>
      </c>
    </row>
    <row r="1654" spans="2:8">
      <c r="B1654" s="239" t="s">
        <v>1165</v>
      </c>
      <c r="C1654" s="40" t="s">
        <v>1166</v>
      </c>
      <c r="D1654" s="144">
        <v>3950</v>
      </c>
      <c r="E1654" s="16" t="s">
        <v>74</v>
      </c>
      <c r="F1654" s="309"/>
      <c r="G1654" s="528"/>
      <c r="H1654" s="472">
        <f t="shared" si="12"/>
        <v>0</v>
      </c>
    </row>
    <row r="1655" spans="2:8">
      <c r="B1655" s="239" t="s">
        <v>1167</v>
      </c>
      <c r="C1655" s="40" t="s">
        <v>1168</v>
      </c>
      <c r="D1655" s="144">
        <v>1700</v>
      </c>
      <c r="E1655" s="16" t="s">
        <v>74</v>
      </c>
      <c r="F1655" s="309"/>
      <c r="G1655" s="528"/>
      <c r="H1655" s="472">
        <f t="shared" si="12"/>
        <v>0</v>
      </c>
    </row>
    <row r="1656" spans="2:8">
      <c r="B1656" s="239" t="s">
        <v>1169</v>
      </c>
      <c r="C1656" s="40" t="s">
        <v>1170</v>
      </c>
      <c r="D1656" s="144">
        <v>3200</v>
      </c>
      <c r="E1656" s="16" t="s">
        <v>74</v>
      </c>
      <c r="F1656" s="309"/>
      <c r="G1656" s="528"/>
      <c r="H1656" s="472">
        <f t="shared" si="12"/>
        <v>0</v>
      </c>
    </row>
    <row r="1657" spans="2:8">
      <c r="B1657" s="239" t="s">
        <v>1171</v>
      </c>
      <c r="C1657" s="40" t="s">
        <v>1172</v>
      </c>
      <c r="D1657" s="144">
        <v>460</v>
      </c>
      <c r="E1657" s="16" t="s">
        <v>74</v>
      </c>
      <c r="F1657" s="309"/>
      <c r="G1657" s="528"/>
      <c r="H1657" s="472">
        <f t="shared" si="12"/>
        <v>0</v>
      </c>
    </row>
    <row r="1658" spans="2:8">
      <c r="B1658" s="239" t="s">
        <v>1173</v>
      </c>
      <c r="C1658" s="40" t="s">
        <v>1138</v>
      </c>
      <c r="D1658" s="144">
        <v>100</v>
      </c>
      <c r="E1658" s="16" t="s">
        <v>74</v>
      </c>
      <c r="F1658" s="309"/>
      <c r="G1658" s="528"/>
      <c r="H1658" s="472">
        <f t="shared" si="12"/>
        <v>0</v>
      </c>
    </row>
    <row r="1659" spans="2:8">
      <c r="B1659" s="239" t="s">
        <v>1174</v>
      </c>
      <c r="C1659" s="40" t="s">
        <v>1140</v>
      </c>
      <c r="D1659" s="144">
        <v>100</v>
      </c>
      <c r="E1659" s="16" t="s">
        <v>74</v>
      </c>
      <c r="F1659" s="309"/>
      <c r="G1659" s="528"/>
      <c r="H1659" s="472">
        <f t="shared" si="12"/>
        <v>0</v>
      </c>
    </row>
    <row r="1660" spans="2:8">
      <c r="B1660" s="239" t="s">
        <v>1175</v>
      </c>
      <c r="C1660" s="40" t="s">
        <v>1142</v>
      </c>
      <c r="D1660" s="144">
        <v>100</v>
      </c>
      <c r="E1660" s="16" t="s">
        <v>74</v>
      </c>
      <c r="F1660" s="309"/>
      <c r="G1660" s="528"/>
      <c r="H1660" s="472">
        <f t="shared" si="12"/>
        <v>0</v>
      </c>
    </row>
    <row r="1661" spans="2:8" ht="45">
      <c r="B1661" s="239" t="s">
        <v>1176</v>
      </c>
      <c r="C1661" s="40" t="s">
        <v>1177</v>
      </c>
      <c r="D1661" s="144"/>
      <c r="E1661" s="16"/>
      <c r="F1661" s="49"/>
      <c r="G1661" s="504"/>
      <c r="H1661" s="472"/>
    </row>
    <row r="1662" spans="2:8">
      <c r="B1662" s="239" t="s">
        <v>1178</v>
      </c>
      <c r="C1662" s="40" t="s">
        <v>1179</v>
      </c>
      <c r="D1662" s="144">
        <v>1500</v>
      </c>
      <c r="E1662" s="16" t="s">
        <v>74</v>
      </c>
      <c r="F1662" s="309"/>
      <c r="G1662" s="528"/>
      <c r="H1662" s="472">
        <f t="shared" ref="H1662:H1667" si="13">ROUND($D1662*F1662,2)</f>
        <v>0</v>
      </c>
    </row>
    <row r="1663" spans="2:8">
      <c r="B1663" s="239" t="s">
        <v>1180</v>
      </c>
      <c r="C1663" s="40" t="s">
        <v>1181</v>
      </c>
      <c r="D1663" s="144">
        <v>300</v>
      </c>
      <c r="E1663" s="16" t="s">
        <v>74</v>
      </c>
      <c r="F1663" s="309"/>
      <c r="G1663" s="528"/>
      <c r="H1663" s="472">
        <f t="shared" si="13"/>
        <v>0</v>
      </c>
    </row>
    <row r="1664" spans="2:8">
      <c r="B1664" s="239" t="s">
        <v>1182</v>
      </c>
      <c r="C1664" s="40" t="s">
        <v>1183</v>
      </c>
      <c r="D1664" s="144">
        <v>500</v>
      </c>
      <c r="E1664" s="16" t="s">
        <v>74</v>
      </c>
      <c r="F1664" s="309"/>
      <c r="G1664" s="528"/>
      <c r="H1664" s="472">
        <f t="shared" si="13"/>
        <v>0</v>
      </c>
    </row>
    <row r="1665" spans="2:8">
      <c r="B1665" s="239" t="s">
        <v>1184</v>
      </c>
      <c r="C1665" s="40" t="s">
        <v>1185</v>
      </c>
      <c r="D1665" s="144">
        <v>800</v>
      </c>
      <c r="E1665" s="16" t="s">
        <v>74</v>
      </c>
      <c r="F1665" s="309"/>
      <c r="G1665" s="528"/>
      <c r="H1665" s="472">
        <f t="shared" si="13"/>
        <v>0</v>
      </c>
    </row>
    <row r="1666" spans="2:8">
      <c r="B1666" s="239" t="s">
        <v>1186</v>
      </c>
      <c r="C1666" s="40" t="s">
        <v>1187</v>
      </c>
      <c r="D1666" s="144">
        <v>60</v>
      </c>
      <c r="E1666" s="16" t="s">
        <v>74</v>
      </c>
      <c r="F1666" s="309"/>
      <c r="G1666" s="528"/>
      <c r="H1666" s="472">
        <f t="shared" si="13"/>
        <v>0</v>
      </c>
    </row>
    <row r="1667" spans="2:8">
      <c r="B1667" s="239" t="s">
        <v>1188</v>
      </c>
      <c r="C1667" s="40" t="s">
        <v>1189</v>
      </c>
      <c r="D1667" s="144">
        <v>200</v>
      </c>
      <c r="E1667" s="16" t="s">
        <v>74</v>
      </c>
      <c r="F1667" s="309"/>
      <c r="G1667" s="528"/>
      <c r="H1667" s="472">
        <f t="shared" si="13"/>
        <v>0</v>
      </c>
    </row>
    <row r="1668" spans="2:8" ht="45">
      <c r="B1668" s="239" t="s">
        <v>1190</v>
      </c>
      <c r="C1668" s="40" t="s">
        <v>1191</v>
      </c>
      <c r="D1668" s="144"/>
      <c r="E1668" s="16"/>
      <c r="F1668" s="47"/>
      <c r="G1668" s="504"/>
      <c r="H1668" s="472"/>
    </row>
    <row r="1669" spans="2:8">
      <c r="B1669" s="239" t="s">
        <v>1192</v>
      </c>
      <c r="C1669" s="40" t="s">
        <v>1179</v>
      </c>
      <c r="D1669" s="144">
        <v>50</v>
      </c>
      <c r="E1669" s="16" t="s">
        <v>63</v>
      </c>
      <c r="F1669" s="309"/>
      <c r="G1669" s="528"/>
      <c r="H1669" s="472">
        <f t="shared" ref="H1669:H1674" si="14">ROUND($D1669*F1669,2)</f>
        <v>0</v>
      </c>
    </row>
    <row r="1670" spans="2:8">
      <c r="B1670" s="239" t="s">
        <v>1193</v>
      </c>
      <c r="C1670" s="40" t="s">
        <v>1181</v>
      </c>
      <c r="D1670" s="144">
        <v>10</v>
      </c>
      <c r="E1670" s="16" t="s">
        <v>63</v>
      </c>
      <c r="F1670" s="309"/>
      <c r="G1670" s="528"/>
      <c r="H1670" s="472">
        <f t="shared" si="14"/>
        <v>0</v>
      </c>
    </row>
    <row r="1671" spans="2:8">
      <c r="B1671" s="239" t="s">
        <v>1194</v>
      </c>
      <c r="C1671" s="40" t="s">
        <v>1183</v>
      </c>
      <c r="D1671" s="144">
        <v>20</v>
      </c>
      <c r="E1671" s="16" t="s">
        <v>63</v>
      </c>
      <c r="F1671" s="309"/>
      <c r="G1671" s="528"/>
      <c r="H1671" s="472">
        <f t="shared" si="14"/>
        <v>0</v>
      </c>
    </row>
    <row r="1672" spans="2:8">
      <c r="B1672" s="239" t="s">
        <v>1195</v>
      </c>
      <c r="C1672" s="40" t="s">
        <v>1185</v>
      </c>
      <c r="D1672" s="144">
        <v>32</v>
      </c>
      <c r="E1672" s="16" t="s">
        <v>63</v>
      </c>
      <c r="F1672" s="309"/>
      <c r="G1672" s="528"/>
      <c r="H1672" s="472">
        <f t="shared" si="14"/>
        <v>0</v>
      </c>
    </row>
    <row r="1673" spans="2:8">
      <c r="B1673" s="239" t="s">
        <v>1196</v>
      </c>
      <c r="C1673" s="40" t="s">
        <v>1187</v>
      </c>
      <c r="D1673" s="144">
        <v>4</v>
      </c>
      <c r="E1673" s="16" t="s">
        <v>63</v>
      </c>
      <c r="F1673" s="309"/>
      <c r="G1673" s="528"/>
      <c r="H1673" s="472">
        <f t="shared" si="14"/>
        <v>0</v>
      </c>
    </row>
    <row r="1674" spans="2:8">
      <c r="B1674" s="239" t="s">
        <v>1197</v>
      </c>
      <c r="C1674" s="40" t="s">
        <v>1189</v>
      </c>
      <c r="D1674" s="144">
        <v>60</v>
      </c>
      <c r="E1674" s="16" t="s">
        <v>63</v>
      </c>
      <c r="F1674" s="309"/>
      <c r="G1674" s="528"/>
      <c r="H1674" s="472">
        <f t="shared" si="14"/>
        <v>0</v>
      </c>
    </row>
    <row r="1675" spans="2:8" ht="45">
      <c r="B1675" s="239" t="s">
        <v>1198</v>
      </c>
      <c r="C1675" s="40" t="s">
        <v>1199</v>
      </c>
      <c r="D1675" s="144"/>
      <c r="E1675" s="16"/>
      <c r="F1675" s="47"/>
      <c r="G1675" s="504"/>
      <c r="H1675" s="472"/>
    </row>
    <row r="1676" spans="2:8">
      <c r="B1676" s="239" t="s">
        <v>1200</v>
      </c>
      <c r="C1676" s="40" t="s">
        <v>1201</v>
      </c>
      <c r="D1676" s="144">
        <v>30</v>
      </c>
      <c r="E1676" s="16" t="s">
        <v>74</v>
      </c>
      <c r="F1676" s="309"/>
      <c r="G1676" s="528"/>
      <c r="H1676" s="472">
        <f>ROUND($D1676*F1676,2)</f>
        <v>0</v>
      </c>
    </row>
    <row r="1677" spans="2:8">
      <c r="B1677" s="239" t="s">
        <v>1202</v>
      </c>
      <c r="C1677" s="40" t="s">
        <v>1203</v>
      </c>
      <c r="D1677" s="144">
        <v>30</v>
      </c>
      <c r="E1677" s="16" t="s">
        <v>74</v>
      </c>
      <c r="F1677" s="309"/>
      <c r="G1677" s="528"/>
      <c r="H1677" s="472">
        <f>ROUND($D1677*F1677,2)</f>
        <v>0</v>
      </c>
    </row>
    <row r="1678" spans="2:8">
      <c r="B1678" s="239" t="s">
        <v>1204</v>
      </c>
      <c r="C1678" s="40" t="s">
        <v>1205</v>
      </c>
      <c r="D1678" s="144">
        <v>30</v>
      </c>
      <c r="E1678" s="16" t="s">
        <v>74</v>
      </c>
      <c r="F1678" s="309"/>
      <c r="G1678" s="528"/>
      <c r="H1678" s="472">
        <f>ROUND($D1678*F1678,2)</f>
        <v>0</v>
      </c>
    </row>
    <row r="1679" spans="2:8" ht="45">
      <c r="B1679" s="239" t="s">
        <v>1206</v>
      </c>
      <c r="C1679" s="40" t="s">
        <v>1207</v>
      </c>
      <c r="D1679" s="144"/>
      <c r="E1679" s="16"/>
      <c r="F1679" s="47"/>
      <c r="G1679" s="504"/>
      <c r="H1679" s="472"/>
    </row>
    <row r="1680" spans="2:8">
      <c r="B1680" s="239" t="s">
        <v>1208</v>
      </c>
      <c r="C1680" s="40" t="s">
        <v>1201</v>
      </c>
      <c r="D1680" s="144">
        <v>8</v>
      </c>
      <c r="E1680" s="16" t="s">
        <v>63</v>
      </c>
      <c r="F1680" s="309"/>
      <c r="G1680" s="528"/>
      <c r="H1680" s="472">
        <f>ROUND($D1680*F1680,2)</f>
        <v>0</v>
      </c>
    </row>
    <row r="1681" spans="2:8">
      <c r="B1681" s="239" t="s">
        <v>1209</v>
      </c>
      <c r="C1681" s="40" t="s">
        <v>1203</v>
      </c>
      <c r="D1681" s="144">
        <v>8</v>
      </c>
      <c r="E1681" s="16" t="s">
        <v>63</v>
      </c>
      <c r="F1681" s="309"/>
      <c r="G1681" s="528"/>
      <c r="H1681" s="472">
        <f>ROUND($D1681*F1681,2)</f>
        <v>0</v>
      </c>
    </row>
    <row r="1682" spans="2:8">
      <c r="B1682" s="239" t="s">
        <v>1210</v>
      </c>
      <c r="C1682" s="40" t="s">
        <v>1205</v>
      </c>
      <c r="D1682" s="144">
        <v>8</v>
      </c>
      <c r="E1682" s="16" t="s">
        <v>63</v>
      </c>
      <c r="F1682" s="309"/>
      <c r="G1682" s="528"/>
      <c r="H1682" s="472">
        <f>ROUND($D1682*F1682,2)</f>
        <v>0</v>
      </c>
    </row>
    <row r="1683" spans="2:8">
      <c r="B1683" s="409"/>
      <c r="C1683" s="410" t="s">
        <v>1211</v>
      </c>
      <c r="D1683" s="368"/>
      <c r="E1683" s="362"/>
      <c r="F1683" s="365"/>
      <c r="G1683" s="526"/>
      <c r="H1683" s="473">
        <f>SUM(H1624:H1682)</f>
        <v>0</v>
      </c>
    </row>
    <row r="1684" spans="2:8">
      <c r="B1684" s="247"/>
      <c r="C1684" s="40"/>
      <c r="D1684" s="144"/>
      <c r="E1684" s="48"/>
      <c r="F1684" s="15"/>
      <c r="G1684" s="504"/>
      <c r="H1684" s="472"/>
    </row>
    <row r="1685" spans="2:8">
      <c r="B1685" s="233">
        <v>7.6</v>
      </c>
      <c r="C1685" s="234" t="s">
        <v>950</v>
      </c>
      <c r="D1685" s="144"/>
      <c r="E1685" s="177"/>
      <c r="F1685" s="12"/>
      <c r="G1685" s="504"/>
      <c r="H1685" s="472"/>
    </row>
    <row r="1686" spans="2:8" ht="60">
      <c r="B1686" s="248" t="s">
        <v>1212</v>
      </c>
      <c r="C1686" s="249" t="s">
        <v>1213</v>
      </c>
      <c r="D1686" s="144"/>
      <c r="E1686" s="250"/>
      <c r="F1686" s="12"/>
      <c r="G1686" s="504"/>
      <c r="H1686" s="472"/>
    </row>
    <row r="1687" spans="2:8">
      <c r="B1687" s="248" t="s">
        <v>1214</v>
      </c>
      <c r="C1687" s="251" t="s">
        <v>1215</v>
      </c>
      <c r="D1687" s="144">
        <v>2</v>
      </c>
      <c r="E1687" s="16" t="s">
        <v>63</v>
      </c>
      <c r="F1687" s="309"/>
      <c r="G1687" s="528"/>
      <c r="H1687" s="472">
        <f>ROUND($D1687*F1687,2)</f>
        <v>0</v>
      </c>
    </row>
    <row r="1688" spans="2:8">
      <c r="B1688" s="248" t="s">
        <v>1216</v>
      </c>
      <c r="C1688" s="251" t="s">
        <v>1217</v>
      </c>
      <c r="D1688" s="144">
        <v>2</v>
      </c>
      <c r="E1688" s="16" t="s">
        <v>63</v>
      </c>
      <c r="F1688" s="309"/>
      <c r="G1688" s="528"/>
      <c r="H1688" s="472">
        <f>ROUND($D1688*F1688,2)</f>
        <v>0</v>
      </c>
    </row>
    <row r="1689" spans="2:8">
      <c r="B1689" s="248" t="s">
        <v>1218</v>
      </c>
      <c r="C1689" s="251" t="s">
        <v>1219</v>
      </c>
      <c r="D1689" s="144">
        <v>2</v>
      </c>
      <c r="E1689" s="16" t="s">
        <v>63</v>
      </c>
      <c r="F1689" s="309"/>
      <c r="G1689" s="528"/>
      <c r="H1689" s="472">
        <f>ROUND($D1689*F1689,2)</f>
        <v>0</v>
      </c>
    </row>
    <row r="1690" spans="2:8" ht="60">
      <c r="B1690" s="239" t="s">
        <v>1220</v>
      </c>
      <c r="C1690" s="40" t="s">
        <v>1221</v>
      </c>
      <c r="D1690" s="144"/>
      <c r="E1690" s="252"/>
      <c r="F1690" s="47"/>
      <c r="G1690" s="504"/>
      <c r="H1690" s="472"/>
    </row>
    <row r="1691" spans="2:8">
      <c r="B1691" s="239" t="s">
        <v>1222</v>
      </c>
      <c r="C1691" s="40" t="s">
        <v>1223</v>
      </c>
      <c r="D1691" s="144">
        <v>2</v>
      </c>
      <c r="E1691" s="16" t="s">
        <v>63</v>
      </c>
      <c r="F1691" s="308"/>
      <c r="G1691" s="528"/>
      <c r="H1691" s="472">
        <f>ROUND($D1691*F1691,2)</f>
        <v>0</v>
      </c>
    </row>
    <row r="1692" spans="2:8">
      <c r="B1692" s="239" t="s">
        <v>1224</v>
      </c>
      <c r="C1692" s="40" t="s">
        <v>1225</v>
      </c>
      <c r="D1692" s="144">
        <v>2</v>
      </c>
      <c r="E1692" s="16" t="s">
        <v>63</v>
      </c>
      <c r="F1692" s="308"/>
      <c r="G1692" s="528"/>
      <c r="H1692" s="472">
        <f>ROUND($D1692*F1692,2)</f>
        <v>0</v>
      </c>
    </row>
    <row r="1693" spans="2:8">
      <c r="B1693" s="239" t="s">
        <v>1226</v>
      </c>
      <c r="C1693" s="40" t="s">
        <v>1227</v>
      </c>
      <c r="D1693" s="144">
        <v>2</v>
      </c>
      <c r="E1693" s="16" t="s">
        <v>63</v>
      </c>
      <c r="F1693" s="308"/>
      <c r="G1693" s="528"/>
      <c r="H1693" s="472">
        <f>ROUND($D1693*F1693,2)</f>
        <v>0</v>
      </c>
    </row>
    <row r="1694" spans="2:8" ht="75">
      <c r="B1694" s="239" t="s">
        <v>1228</v>
      </c>
      <c r="C1694" s="40" t="s">
        <v>1229</v>
      </c>
      <c r="D1694" s="144"/>
      <c r="E1694" s="252"/>
      <c r="F1694" s="47"/>
      <c r="G1694" s="504"/>
      <c r="H1694" s="472"/>
    </row>
    <row r="1695" spans="2:8">
      <c r="B1695" s="239" t="s">
        <v>1230</v>
      </c>
      <c r="C1695" s="40" t="s">
        <v>1231</v>
      </c>
      <c r="D1695" s="144">
        <v>2</v>
      </c>
      <c r="E1695" s="16" t="s">
        <v>63</v>
      </c>
      <c r="F1695" s="308"/>
      <c r="G1695" s="528"/>
      <c r="H1695" s="472">
        <f>ROUND($D1695*F1695,2)</f>
        <v>0</v>
      </c>
    </row>
    <row r="1696" spans="2:8">
      <c r="B1696" s="239" t="s">
        <v>1232</v>
      </c>
      <c r="C1696" s="40" t="s">
        <v>1233</v>
      </c>
      <c r="D1696" s="144">
        <v>2</v>
      </c>
      <c r="E1696" s="16" t="s">
        <v>63</v>
      </c>
      <c r="F1696" s="308"/>
      <c r="G1696" s="528"/>
      <c r="H1696" s="472">
        <f>ROUND($D1696*F1696,2)</f>
        <v>0</v>
      </c>
    </row>
    <row r="1697" spans="2:8">
      <c r="B1697" s="239" t="s">
        <v>1234</v>
      </c>
      <c r="C1697" s="40" t="s">
        <v>1235</v>
      </c>
      <c r="D1697" s="144">
        <v>2</v>
      </c>
      <c r="E1697" s="16" t="s">
        <v>63</v>
      </c>
      <c r="F1697" s="308"/>
      <c r="G1697" s="528"/>
      <c r="H1697" s="472">
        <f>ROUND($D1697*F1697,2)</f>
        <v>0</v>
      </c>
    </row>
    <row r="1698" spans="2:8" ht="90">
      <c r="B1698" s="239" t="s">
        <v>1236</v>
      </c>
      <c r="C1698" s="40" t="s">
        <v>1237</v>
      </c>
      <c r="D1698" s="144"/>
      <c r="E1698" s="253"/>
      <c r="F1698" s="47"/>
      <c r="G1698" s="504"/>
      <c r="H1698" s="472"/>
    </row>
    <row r="1699" spans="2:8">
      <c r="B1699" s="239" t="s">
        <v>1238</v>
      </c>
      <c r="C1699" s="40" t="s">
        <v>1239</v>
      </c>
      <c r="D1699" s="144">
        <v>12</v>
      </c>
      <c r="E1699" s="16" t="s">
        <v>63</v>
      </c>
      <c r="F1699" s="308"/>
      <c r="G1699" s="528"/>
      <c r="H1699" s="472">
        <f>ROUND($D1699*F1699,2)</f>
        <v>0</v>
      </c>
    </row>
    <row r="1700" spans="2:8" ht="90">
      <c r="B1700" s="239" t="s">
        <v>1240</v>
      </c>
      <c r="C1700" s="234" t="s">
        <v>1241</v>
      </c>
      <c r="D1700" s="144"/>
      <c r="E1700" s="16"/>
      <c r="F1700" s="49"/>
      <c r="G1700" s="504"/>
      <c r="H1700" s="472"/>
    </row>
    <row r="1701" spans="2:8">
      <c r="B1701" s="239" t="s">
        <v>1242</v>
      </c>
      <c r="C1701" s="40" t="s">
        <v>1243</v>
      </c>
      <c r="D1701" s="144">
        <v>11</v>
      </c>
      <c r="E1701" s="16" t="s">
        <v>63</v>
      </c>
      <c r="F1701" s="309"/>
      <c r="G1701" s="528"/>
      <c r="H1701" s="472">
        <f>ROUND($D1701*F1701,2)</f>
        <v>0</v>
      </c>
    </row>
    <row r="1702" spans="2:8">
      <c r="B1702" s="239" t="s">
        <v>1244</v>
      </c>
      <c r="C1702" s="40" t="s">
        <v>1245</v>
      </c>
      <c r="D1702" s="144">
        <v>50</v>
      </c>
      <c r="E1702" s="16" t="s">
        <v>63</v>
      </c>
      <c r="F1702" s="309"/>
      <c r="G1702" s="528"/>
      <c r="H1702" s="472">
        <f>ROUND($D1702*F1702,2)</f>
        <v>0</v>
      </c>
    </row>
    <row r="1703" spans="2:8">
      <c r="B1703" s="239" t="s">
        <v>1246</v>
      </c>
      <c r="C1703" s="40" t="s">
        <v>1247</v>
      </c>
      <c r="D1703" s="144">
        <v>40</v>
      </c>
      <c r="E1703" s="16" t="s">
        <v>63</v>
      </c>
      <c r="F1703" s="309"/>
      <c r="G1703" s="528"/>
      <c r="H1703" s="472">
        <f>ROUND($D1703*F1703,2)</f>
        <v>0</v>
      </c>
    </row>
    <row r="1704" spans="2:8" ht="126" customHeight="1">
      <c r="B1704" s="239" t="s">
        <v>1248</v>
      </c>
      <c r="C1704" s="234" t="s">
        <v>1249</v>
      </c>
      <c r="D1704" s="144"/>
      <c r="E1704" s="16"/>
      <c r="F1704" s="47"/>
      <c r="G1704" s="504"/>
      <c r="H1704" s="472"/>
    </row>
    <row r="1705" spans="2:8">
      <c r="B1705" s="239" t="s">
        <v>1250</v>
      </c>
      <c r="C1705" s="40" t="s">
        <v>1251</v>
      </c>
      <c r="D1705" s="144">
        <v>2</v>
      </c>
      <c r="E1705" s="16" t="s">
        <v>63</v>
      </c>
      <c r="F1705" s="309"/>
      <c r="G1705" s="528"/>
      <c r="H1705" s="472">
        <f>ROUND($D1705*F1705,2)</f>
        <v>0</v>
      </c>
    </row>
    <row r="1706" spans="2:8">
      <c r="B1706" s="239" t="s">
        <v>1252</v>
      </c>
      <c r="C1706" s="40" t="s">
        <v>1253</v>
      </c>
      <c r="D1706" s="144">
        <v>4</v>
      </c>
      <c r="E1706" s="16" t="s">
        <v>63</v>
      </c>
      <c r="F1706" s="309"/>
      <c r="G1706" s="528"/>
      <c r="H1706" s="472">
        <f>ROUND($D1706*F1706,2)</f>
        <v>0</v>
      </c>
    </row>
    <row r="1707" spans="2:8">
      <c r="B1707" s="239" t="s">
        <v>1254</v>
      </c>
      <c r="C1707" s="40" t="s">
        <v>1255</v>
      </c>
      <c r="D1707" s="144">
        <v>6</v>
      </c>
      <c r="E1707" s="16" t="s">
        <v>63</v>
      </c>
      <c r="F1707" s="308"/>
      <c r="G1707" s="528"/>
      <c r="H1707" s="472">
        <f>ROUND($D1707*F1707,2)</f>
        <v>0</v>
      </c>
    </row>
    <row r="1708" spans="2:8">
      <c r="B1708" s="239" t="s">
        <v>1256</v>
      </c>
      <c r="C1708" s="40" t="s">
        <v>1257</v>
      </c>
      <c r="D1708" s="144">
        <v>18</v>
      </c>
      <c r="E1708" s="16" t="s">
        <v>63</v>
      </c>
      <c r="F1708" s="308"/>
      <c r="G1708" s="528"/>
      <c r="H1708" s="472">
        <f>ROUND($D1708*F1708,2)</f>
        <v>0</v>
      </c>
    </row>
    <row r="1709" spans="2:8" ht="45">
      <c r="B1709" s="239" t="s">
        <v>1258</v>
      </c>
      <c r="C1709" s="234" t="s">
        <v>1259</v>
      </c>
      <c r="D1709" s="144"/>
      <c r="E1709" s="16"/>
      <c r="F1709" s="49"/>
      <c r="G1709" s="504"/>
      <c r="H1709" s="472"/>
    </row>
    <row r="1710" spans="2:8">
      <c r="B1710" s="239" t="s">
        <v>1260</v>
      </c>
      <c r="C1710" s="40" t="s">
        <v>1261</v>
      </c>
      <c r="D1710" s="144">
        <v>2250</v>
      </c>
      <c r="E1710" s="16" t="s">
        <v>63</v>
      </c>
      <c r="F1710" s="309"/>
      <c r="G1710" s="528"/>
      <c r="H1710" s="472">
        <f>ROUND($D1710*F1710,2)</f>
        <v>0</v>
      </c>
    </row>
    <row r="1711" spans="2:8">
      <c r="B1711" s="239" t="s">
        <v>1262</v>
      </c>
      <c r="C1711" s="40" t="s">
        <v>1263</v>
      </c>
      <c r="D1711" s="144">
        <v>30</v>
      </c>
      <c r="E1711" s="16" t="s">
        <v>63</v>
      </c>
      <c r="F1711" s="308"/>
      <c r="G1711" s="528"/>
      <c r="H1711" s="472">
        <f>ROUND($D1711*F1711,2)</f>
        <v>0</v>
      </c>
    </row>
    <row r="1712" spans="2:8">
      <c r="B1712" s="239" t="s">
        <v>1264</v>
      </c>
      <c r="C1712" s="40" t="s">
        <v>1265</v>
      </c>
      <c r="D1712" s="144">
        <v>30</v>
      </c>
      <c r="E1712" s="16" t="s">
        <v>63</v>
      </c>
      <c r="F1712" s="308"/>
      <c r="G1712" s="528"/>
      <c r="H1712" s="472">
        <f>ROUND($D1712*F1712,2)</f>
        <v>0</v>
      </c>
    </row>
    <row r="1713" spans="2:8">
      <c r="B1713" s="239" t="s">
        <v>1266</v>
      </c>
      <c r="C1713" s="40" t="s">
        <v>1267</v>
      </c>
      <c r="D1713" s="144">
        <v>400</v>
      </c>
      <c r="E1713" s="16" t="s">
        <v>63</v>
      </c>
      <c r="F1713" s="308"/>
      <c r="G1713" s="528"/>
      <c r="H1713" s="472">
        <f>ROUND($D1713*F1713,2)</f>
        <v>0</v>
      </c>
    </row>
    <row r="1714" spans="2:8" ht="30">
      <c r="B1714" s="239" t="s">
        <v>1268</v>
      </c>
      <c r="C1714" s="234" t="s">
        <v>1269</v>
      </c>
      <c r="D1714" s="144"/>
      <c r="E1714" s="16"/>
      <c r="F1714" s="47"/>
      <c r="G1714" s="504"/>
      <c r="H1714" s="472"/>
    </row>
    <row r="1715" spans="2:8" ht="66" customHeight="1">
      <c r="B1715" s="239" t="s">
        <v>1270</v>
      </c>
      <c r="C1715" s="40" t="s">
        <v>1271</v>
      </c>
      <c r="D1715" s="144"/>
      <c r="E1715" s="16"/>
      <c r="F1715" s="49"/>
      <c r="G1715" s="504"/>
      <c r="H1715" s="472"/>
    </row>
    <row r="1716" spans="2:8">
      <c r="B1716" s="239" t="s">
        <v>1272</v>
      </c>
      <c r="C1716" s="40" t="s">
        <v>1273</v>
      </c>
      <c r="D1716" s="144">
        <v>16</v>
      </c>
      <c r="E1716" s="16" t="s">
        <v>63</v>
      </c>
      <c r="F1716" s="308"/>
      <c r="G1716" s="528"/>
      <c r="H1716" s="472">
        <f>ROUND($D1716*F1716,2)</f>
        <v>0</v>
      </c>
    </row>
    <row r="1717" spans="2:8">
      <c r="B1717" s="239" t="s">
        <v>1274</v>
      </c>
      <c r="C1717" s="40" t="s">
        <v>1275</v>
      </c>
      <c r="D1717" s="144">
        <v>215</v>
      </c>
      <c r="E1717" s="16" t="s">
        <v>63</v>
      </c>
      <c r="F1717" s="309"/>
      <c r="G1717" s="528"/>
      <c r="H1717" s="472">
        <f>ROUND($D1717*F1717,2)</f>
        <v>0</v>
      </c>
    </row>
    <row r="1718" spans="2:8">
      <c r="B1718" s="239" t="s">
        <v>1276</v>
      </c>
      <c r="C1718" s="40" t="s">
        <v>1277</v>
      </c>
      <c r="D1718" s="144">
        <v>161</v>
      </c>
      <c r="E1718" s="16" t="s">
        <v>63</v>
      </c>
      <c r="F1718" s="309"/>
      <c r="G1718" s="528"/>
      <c r="H1718" s="472">
        <f>ROUND($D1718*F1718,2)</f>
        <v>0</v>
      </c>
    </row>
    <row r="1719" spans="2:8" ht="45">
      <c r="B1719" s="239" t="s">
        <v>1278</v>
      </c>
      <c r="C1719" s="40" t="s">
        <v>1279</v>
      </c>
      <c r="D1719" s="144"/>
      <c r="E1719" s="254"/>
      <c r="F1719" s="47"/>
      <c r="G1719" s="504"/>
      <c r="H1719" s="472"/>
    </row>
    <row r="1720" spans="2:8">
      <c r="B1720" s="239" t="s">
        <v>1280</v>
      </c>
      <c r="C1720" s="40" t="s">
        <v>1281</v>
      </c>
      <c r="D1720" s="144">
        <v>15</v>
      </c>
      <c r="E1720" s="16" t="s">
        <v>63</v>
      </c>
      <c r="F1720" s="308"/>
      <c r="G1720" s="528"/>
      <c r="H1720" s="472">
        <f>ROUND($D1720*F1720,2)</f>
        <v>0</v>
      </c>
    </row>
    <row r="1721" spans="2:8">
      <c r="B1721" s="239" t="s">
        <v>1282</v>
      </c>
      <c r="C1721" s="40" t="s">
        <v>1283</v>
      </c>
      <c r="D1721" s="144">
        <v>91</v>
      </c>
      <c r="E1721" s="16" t="s">
        <v>63</v>
      </c>
      <c r="F1721" s="308"/>
      <c r="G1721" s="528"/>
      <c r="H1721" s="472">
        <f>ROUND($D1721*F1721,2)</f>
        <v>0</v>
      </c>
    </row>
    <row r="1722" spans="2:8">
      <c r="B1722" s="239" t="s">
        <v>1284</v>
      </c>
      <c r="C1722" s="40" t="s">
        <v>1285</v>
      </c>
      <c r="D1722" s="144">
        <v>71</v>
      </c>
      <c r="E1722" s="16" t="s">
        <v>63</v>
      </c>
      <c r="F1722" s="308"/>
      <c r="G1722" s="528"/>
      <c r="H1722" s="472">
        <f>ROUND($D1722*F1722,2)</f>
        <v>0</v>
      </c>
    </row>
    <row r="1723" spans="2:8">
      <c r="B1723" s="409"/>
      <c r="C1723" s="410" t="s">
        <v>1286</v>
      </c>
      <c r="D1723" s="361"/>
      <c r="E1723" s="362"/>
      <c r="F1723" s="365"/>
      <c r="G1723" s="526"/>
      <c r="H1723" s="473">
        <f>SUM(H1687:H1722)</f>
        <v>0</v>
      </c>
    </row>
    <row r="1724" spans="2:8">
      <c r="B1724" s="247"/>
      <c r="C1724" s="40"/>
      <c r="D1724" s="66"/>
      <c r="E1724" s="217"/>
      <c r="F1724" s="15"/>
      <c r="G1724" s="504"/>
      <c r="H1724" s="472"/>
    </row>
    <row r="1725" spans="2:8">
      <c r="B1725" s="233">
        <v>7.7</v>
      </c>
      <c r="C1725" s="240" t="s">
        <v>951</v>
      </c>
      <c r="D1725" s="66"/>
      <c r="E1725" s="217"/>
      <c r="F1725" s="15"/>
      <c r="G1725" s="504"/>
      <c r="H1725" s="472"/>
    </row>
    <row r="1726" spans="2:8">
      <c r="B1726" s="247"/>
      <c r="C1726" s="40"/>
      <c r="D1726" s="144"/>
      <c r="E1726" s="177"/>
      <c r="F1726" s="12"/>
      <c r="G1726" s="504"/>
      <c r="H1726" s="472"/>
    </row>
    <row r="1727" spans="2:8" ht="60">
      <c r="B1727" s="239" t="s">
        <v>1287</v>
      </c>
      <c r="C1727" s="40" t="s">
        <v>1288</v>
      </c>
      <c r="D1727" s="50"/>
      <c r="E1727" s="253"/>
      <c r="F1727" s="15"/>
      <c r="G1727" s="504"/>
      <c r="H1727" s="472"/>
    </row>
    <row r="1728" spans="2:8">
      <c r="B1728" s="239" t="s">
        <v>1289</v>
      </c>
      <c r="C1728" s="40" t="s">
        <v>1290</v>
      </c>
      <c r="D1728" s="144">
        <v>10</v>
      </c>
      <c r="E1728" s="253" t="s">
        <v>1291</v>
      </c>
      <c r="F1728" s="308"/>
      <c r="G1728" s="528"/>
      <c r="H1728" s="472">
        <f t="shared" ref="H1728:H1733" si="15">ROUND($D1728*F1728,2)</f>
        <v>0</v>
      </c>
    </row>
    <row r="1729" spans="2:8">
      <c r="B1729" s="239" t="s">
        <v>1292</v>
      </c>
      <c r="C1729" s="40" t="s">
        <v>1293</v>
      </c>
      <c r="D1729" s="144">
        <v>10</v>
      </c>
      <c r="E1729" s="253" t="s">
        <v>1291</v>
      </c>
      <c r="F1729" s="308"/>
      <c r="G1729" s="528"/>
      <c r="H1729" s="472">
        <f t="shared" si="15"/>
        <v>0</v>
      </c>
    </row>
    <row r="1730" spans="2:8">
      <c r="B1730" s="239" t="s">
        <v>1294</v>
      </c>
      <c r="C1730" s="40" t="s">
        <v>1295</v>
      </c>
      <c r="D1730" s="144">
        <v>10</v>
      </c>
      <c r="E1730" s="16" t="s">
        <v>1291</v>
      </c>
      <c r="F1730" s="308"/>
      <c r="G1730" s="528"/>
      <c r="H1730" s="472">
        <f t="shared" si="15"/>
        <v>0</v>
      </c>
    </row>
    <row r="1731" spans="2:8" s="495" customFormat="1" ht="60">
      <c r="B1731" s="239" t="s">
        <v>1296</v>
      </c>
      <c r="C1731" s="40" t="s">
        <v>1297</v>
      </c>
      <c r="D1731" s="144">
        <v>10</v>
      </c>
      <c r="E1731" s="253" t="s">
        <v>1291</v>
      </c>
      <c r="F1731" s="308"/>
      <c r="G1731" s="528"/>
      <c r="H1731" s="472">
        <f t="shared" si="15"/>
        <v>0</v>
      </c>
    </row>
    <row r="1732" spans="2:8" s="495" customFormat="1" ht="45">
      <c r="B1732" s="239" t="s">
        <v>1298</v>
      </c>
      <c r="C1732" s="40" t="s">
        <v>1299</v>
      </c>
      <c r="D1732" s="144">
        <v>10</v>
      </c>
      <c r="E1732" s="16" t="s">
        <v>74</v>
      </c>
      <c r="F1732" s="308"/>
      <c r="G1732" s="528"/>
      <c r="H1732" s="472">
        <f t="shared" si="15"/>
        <v>0</v>
      </c>
    </row>
    <row r="1733" spans="2:8" s="495" customFormat="1" ht="45">
      <c r="B1733" s="239" t="s">
        <v>1300</v>
      </c>
      <c r="C1733" s="40" t="s">
        <v>1301</v>
      </c>
      <c r="D1733" s="144">
        <v>10</v>
      </c>
      <c r="E1733" s="16" t="s">
        <v>74</v>
      </c>
      <c r="F1733" s="308"/>
      <c r="G1733" s="528"/>
      <c r="H1733" s="472">
        <f t="shared" si="15"/>
        <v>0</v>
      </c>
    </row>
    <row r="1734" spans="2:8" s="495" customFormat="1" ht="30">
      <c r="B1734" s="239" t="s">
        <v>1302</v>
      </c>
      <c r="C1734" s="40" t="s">
        <v>1303</v>
      </c>
      <c r="D1734" s="144"/>
      <c r="E1734" s="253"/>
      <c r="F1734" s="49"/>
      <c r="G1734" s="504"/>
      <c r="H1734" s="472"/>
    </row>
    <row r="1735" spans="2:8" s="495" customFormat="1">
      <c r="B1735" s="239" t="s">
        <v>1304</v>
      </c>
      <c r="C1735" s="40" t="s">
        <v>1305</v>
      </c>
      <c r="D1735" s="144">
        <v>10</v>
      </c>
      <c r="E1735" s="16" t="s">
        <v>74</v>
      </c>
      <c r="F1735" s="308"/>
      <c r="G1735" s="528"/>
      <c r="H1735" s="472">
        <f>ROUND($D1735*F1735,2)</f>
        <v>0</v>
      </c>
    </row>
    <row r="1736" spans="2:8" s="495" customFormat="1">
      <c r="B1736" s="239" t="s">
        <v>1306</v>
      </c>
      <c r="C1736" s="40" t="s">
        <v>1307</v>
      </c>
      <c r="D1736" s="144">
        <v>5200</v>
      </c>
      <c r="E1736" s="16" t="s">
        <v>74</v>
      </c>
      <c r="F1736" s="308"/>
      <c r="G1736" s="528"/>
      <c r="H1736" s="472">
        <f>ROUND($D1736*F1736,2)</f>
        <v>0</v>
      </c>
    </row>
    <row r="1737" spans="2:8" s="495" customFormat="1">
      <c r="B1737" s="239" t="s">
        <v>1308</v>
      </c>
      <c r="C1737" s="40" t="s">
        <v>1309</v>
      </c>
      <c r="D1737" s="144">
        <v>3200</v>
      </c>
      <c r="E1737" s="16" t="s">
        <v>74</v>
      </c>
      <c r="F1737" s="308"/>
      <c r="G1737" s="528"/>
      <c r="H1737" s="472">
        <f>ROUND($D1737*F1737,2)</f>
        <v>0</v>
      </c>
    </row>
    <row r="1738" spans="2:8" s="495" customFormat="1" ht="60">
      <c r="B1738" s="239" t="s">
        <v>1310</v>
      </c>
      <c r="C1738" s="234" t="s">
        <v>1311</v>
      </c>
      <c r="D1738" s="144"/>
      <c r="E1738" s="16"/>
      <c r="F1738" s="49"/>
      <c r="G1738" s="504"/>
      <c r="H1738" s="472"/>
    </row>
    <row r="1739" spans="2:8" s="495" customFormat="1">
      <c r="B1739" s="239" t="s">
        <v>1312</v>
      </c>
      <c r="C1739" s="40" t="s">
        <v>1313</v>
      </c>
      <c r="D1739" s="144">
        <v>10</v>
      </c>
      <c r="E1739" s="16" t="s">
        <v>1291</v>
      </c>
      <c r="F1739" s="308"/>
      <c r="G1739" s="528"/>
      <c r="H1739" s="472">
        <f>ROUND($D1739*F1739,2)</f>
        <v>0</v>
      </c>
    </row>
    <row r="1740" spans="2:8" s="495" customFormat="1">
      <c r="B1740" s="239" t="s">
        <v>1314</v>
      </c>
      <c r="C1740" s="40" t="s">
        <v>1315</v>
      </c>
      <c r="D1740" s="144">
        <v>10</v>
      </c>
      <c r="E1740" s="16" t="s">
        <v>1291</v>
      </c>
      <c r="F1740" s="308"/>
      <c r="G1740" s="528"/>
      <c r="H1740" s="472">
        <f>ROUND($D1740*F1740,2)</f>
        <v>0</v>
      </c>
    </row>
    <row r="1741" spans="2:8" s="495" customFormat="1">
      <c r="B1741" s="239" t="s">
        <v>1316</v>
      </c>
      <c r="C1741" s="40" t="s">
        <v>1295</v>
      </c>
      <c r="D1741" s="144">
        <v>10</v>
      </c>
      <c r="E1741" s="16" t="s">
        <v>1291</v>
      </c>
      <c r="F1741" s="308"/>
      <c r="G1741" s="528"/>
      <c r="H1741" s="472">
        <f>ROUND($D1741*F1741,2)</f>
        <v>0</v>
      </c>
    </row>
    <row r="1742" spans="2:8" s="495" customFormat="1" ht="60">
      <c r="B1742" s="239" t="s">
        <v>1317</v>
      </c>
      <c r="C1742" s="40" t="s">
        <v>1318</v>
      </c>
      <c r="D1742" s="144">
        <v>10</v>
      </c>
      <c r="E1742" s="16" t="s">
        <v>74</v>
      </c>
      <c r="F1742" s="308"/>
      <c r="G1742" s="528"/>
      <c r="H1742" s="472">
        <f>ROUND($D1742*F1742,2)</f>
        <v>0</v>
      </c>
    </row>
    <row r="1743" spans="2:8" s="495" customFormat="1" ht="45">
      <c r="B1743" s="239" t="s">
        <v>1319</v>
      </c>
      <c r="C1743" s="234" t="s">
        <v>1320</v>
      </c>
      <c r="D1743" s="144">
        <v>10</v>
      </c>
      <c r="E1743" s="16" t="s">
        <v>74</v>
      </c>
      <c r="F1743" s="308"/>
      <c r="G1743" s="528"/>
      <c r="H1743" s="472">
        <f>ROUND($D1743*F1743,2)</f>
        <v>0</v>
      </c>
    </row>
    <row r="1744" spans="2:8" s="495" customFormat="1" ht="45">
      <c r="B1744" s="239" t="s">
        <v>1321</v>
      </c>
      <c r="C1744" s="234" t="s">
        <v>1322</v>
      </c>
      <c r="D1744" s="144"/>
      <c r="E1744" s="16"/>
      <c r="F1744" s="49"/>
      <c r="G1744" s="504"/>
      <c r="H1744" s="472"/>
    </row>
    <row r="1745" spans="2:8" s="495" customFormat="1">
      <c r="B1745" s="239" t="s">
        <v>1323</v>
      </c>
      <c r="C1745" s="40" t="s">
        <v>1324</v>
      </c>
      <c r="D1745" s="144">
        <v>7500</v>
      </c>
      <c r="E1745" s="16" t="s">
        <v>74</v>
      </c>
      <c r="F1745" s="308"/>
      <c r="G1745" s="528"/>
      <c r="H1745" s="472">
        <f>ROUND($D1745*F1745,2)</f>
        <v>0</v>
      </c>
    </row>
    <row r="1746" spans="2:8" s="495" customFormat="1">
      <c r="B1746" s="239" t="s">
        <v>1325</v>
      </c>
      <c r="C1746" s="40" t="s">
        <v>1326</v>
      </c>
      <c r="D1746" s="144">
        <v>6500</v>
      </c>
      <c r="E1746" s="16" t="s">
        <v>74</v>
      </c>
      <c r="F1746" s="308"/>
      <c r="G1746" s="528"/>
      <c r="H1746" s="472">
        <f>ROUND($D1746*F1746,2)</f>
        <v>0</v>
      </c>
    </row>
    <row r="1747" spans="2:8" s="495" customFormat="1" ht="60">
      <c r="B1747" s="239" t="s">
        <v>1327</v>
      </c>
      <c r="C1747" s="40" t="s">
        <v>1328</v>
      </c>
      <c r="D1747" s="144">
        <v>30</v>
      </c>
      <c r="E1747" s="177" t="s">
        <v>1291</v>
      </c>
      <c r="F1747" s="309"/>
      <c r="G1747" s="528"/>
      <c r="H1747" s="472">
        <f>ROUND($D1747*F1747,2)</f>
        <v>0</v>
      </c>
    </row>
    <row r="1748" spans="2:8" s="495" customFormat="1" ht="45">
      <c r="B1748" s="239" t="s">
        <v>1329</v>
      </c>
      <c r="C1748" s="40" t="s">
        <v>1330</v>
      </c>
      <c r="D1748" s="144"/>
      <c r="E1748" s="177"/>
      <c r="F1748" s="47"/>
      <c r="G1748" s="504"/>
      <c r="H1748" s="472"/>
    </row>
    <row r="1749" spans="2:8" s="495" customFormat="1">
      <c r="B1749" s="239" t="s">
        <v>1331</v>
      </c>
      <c r="C1749" s="40" t="s">
        <v>1332</v>
      </c>
      <c r="D1749" s="144">
        <v>100</v>
      </c>
      <c r="E1749" s="16" t="s">
        <v>74</v>
      </c>
      <c r="F1749" s="309"/>
      <c r="G1749" s="528"/>
      <c r="H1749" s="472">
        <f>ROUND($D1749*F1749,2)</f>
        <v>0</v>
      </c>
    </row>
    <row r="1750" spans="2:8" s="495" customFormat="1">
      <c r="B1750" s="239" t="s">
        <v>1333</v>
      </c>
      <c r="C1750" s="40" t="s">
        <v>539</v>
      </c>
      <c r="D1750" s="144">
        <v>100</v>
      </c>
      <c r="E1750" s="16" t="s">
        <v>74</v>
      </c>
      <c r="F1750" s="309"/>
      <c r="G1750" s="528"/>
      <c r="H1750" s="472">
        <f>ROUND($D1750*F1750,2)</f>
        <v>0</v>
      </c>
    </row>
    <row r="1751" spans="2:8" s="495" customFormat="1">
      <c r="B1751" s="239" t="s">
        <v>1334</v>
      </c>
      <c r="C1751" s="40" t="s">
        <v>1335</v>
      </c>
      <c r="D1751" s="144">
        <v>100</v>
      </c>
      <c r="E1751" s="16" t="s">
        <v>74</v>
      </c>
      <c r="F1751" s="309"/>
      <c r="G1751" s="528"/>
      <c r="H1751" s="472">
        <f>ROUND($D1751*F1751,2)</f>
        <v>0</v>
      </c>
    </row>
    <row r="1752" spans="2:8" s="495" customFormat="1">
      <c r="B1752" s="239" t="s">
        <v>1336</v>
      </c>
      <c r="C1752" s="40" t="s">
        <v>1337</v>
      </c>
      <c r="D1752" s="144">
        <v>50</v>
      </c>
      <c r="E1752" s="16" t="s">
        <v>74</v>
      </c>
      <c r="F1752" s="309"/>
      <c r="G1752" s="528"/>
      <c r="H1752" s="472">
        <f>ROUND($D1752*F1752,2)</f>
        <v>0</v>
      </c>
    </row>
    <row r="1753" spans="2:8" s="495" customFormat="1">
      <c r="B1753" s="239" t="s">
        <v>1338</v>
      </c>
      <c r="C1753" s="40" t="s">
        <v>537</v>
      </c>
      <c r="D1753" s="144">
        <v>20</v>
      </c>
      <c r="E1753" s="16" t="s">
        <v>74</v>
      </c>
      <c r="F1753" s="309"/>
      <c r="G1753" s="528"/>
      <c r="H1753" s="472">
        <f>ROUND($D1753*F1753,2)</f>
        <v>0</v>
      </c>
    </row>
    <row r="1754" spans="2:8" s="495" customFormat="1" ht="45">
      <c r="B1754" s="239" t="s">
        <v>1339</v>
      </c>
      <c r="C1754" s="40" t="s">
        <v>1340</v>
      </c>
      <c r="D1754" s="144"/>
      <c r="E1754" s="177"/>
      <c r="F1754" s="47"/>
      <c r="G1754" s="504"/>
      <c r="H1754" s="472"/>
    </row>
    <row r="1755" spans="2:8" s="495" customFormat="1">
      <c r="B1755" s="239" t="s">
        <v>1341</v>
      </c>
      <c r="C1755" s="40" t="s">
        <v>1332</v>
      </c>
      <c r="D1755" s="144">
        <v>50</v>
      </c>
      <c r="E1755" s="16" t="s">
        <v>74</v>
      </c>
      <c r="F1755" s="309"/>
      <c r="G1755" s="528"/>
      <c r="H1755" s="472">
        <f>ROUND($D1755*F1755,2)</f>
        <v>0</v>
      </c>
    </row>
    <row r="1756" spans="2:8" s="495" customFormat="1">
      <c r="B1756" s="239" t="s">
        <v>1342</v>
      </c>
      <c r="C1756" s="40" t="s">
        <v>539</v>
      </c>
      <c r="D1756" s="144">
        <v>50</v>
      </c>
      <c r="E1756" s="16" t="s">
        <v>74</v>
      </c>
      <c r="F1756" s="309"/>
      <c r="G1756" s="528"/>
      <c r="H1756" s="472">
        <f>ROUND($D1756*F1756,2)</f>
        <v>0</v>
      </c>
    </row>
    <row r="1757" spans="2:8" s="495" customFormat="1">
      <c r="B1757" s="239" t="s">
        <v>1343</v>
      </c>
      <c r="C1757" s="40" t="s">
        <v>1335</v>
      </c>
      <c r="D1757" s="144">
        <v>50</v>
      </c>
      <c r="E1757" s="16" t="s">
        <v>74</v>
      </c>
      <c r="F1757" s="309"/>
      <c r="G1757" s="528"/>
      <c r="H1757" s="472">
        <f>ROUND($D1757*F1757,2)</f>
        <v>0</v>
      </c>
    </row>
    <row r="1758" spans="2:8" s="495" customFormat="1">
      <c r="B1758" s="239" t="s">
        <v>1344</v>
      </c>
      <c r="C1758" s="40" t="s">
        <v>1337</v>
      </c>
      <c r="D1758" s="144">
        <v>50</v>
      </c>
      <c r="E1758" s="16" t="s">
        <v>74</v>
      </c>
      <c r="F1758" s="309"/>
      <c r="G1758" s="528"/>
      <c r="H1758" s="472">
        <f>ROUND($D1758*F1758,2)</f>
        <v>0</v>
      </c>
    </row>
    <row r="1759" spans="2:8" s="495" customFormat="1">
      <c r="B1759" s="239" t="s">
        <v>1345</v>
      </c>
      <c r="C1759" s="40" t="s">
        <v>537</v>
      </c>
      <c r="D1759" s="144">
        <v>50</v>
      </c>
      <c r="E1759" s="16" t="s">
        <v>74</v>
      </c>
      <c r="F1759" s="309"/>
      <c r="G1759" s="528"/>
      <c r="H1759" s="472">
        <f>ROUND($D1759*F1759,2)</f>
        <v>0</v>
      </c>
    </row>
    <row r="1760" spans="2:8" s="495" customFormat="1" ht="45">
      <c r="B1760" s="239" t="s">
        <v>1346</v>
      </c>
      <c r="C1760" s="40" t="s">
        <v>1347</v>
      </c>
      <c r="D1760" s="144"/>
      <c r="E1760" s="177"/>
      <c r="F1760" s="47"/>
      <c r="G1760" s="504"/>
      <c r="H1760" s="472"/>
    </row>
    <row r="1761" spans="2:8" s="495" customFormat="1">
      <c r="B1761" s="239" t="s">
        <v>1348</v>
      </c>
      <c r="C1761" s="40" t="s">
        <v>1349</v>
      </c>
      <c r="D1761" s="144">
        <v>1340</v>
      </c>
      <c r="E1761" s="16" t="s">
        <v>63</v>
      </c>
      <c r="F1761" s="309"/>
      <c r="G1761" s="528"/>
      <c r="H1761" s="472">
        <f t="shared" ref="H1761:H1767" si="16">ROUND($D1761*F1761,2)</f>
        <v>0</v>
      </c>
    </row>
    <row r="1762" spans="2:8" s="495" customFormat="1">
      <c r="B1762" s="239" t="s">
        <v>1350</v>
      </c>
      <c r="C1762" s="40" t="s">
        <v>1351</v>
      </c>
      <c r="D1762" s="144">
        <v>80</v>
      </c>
      <c r="E1762" s="16" t="s">
        <v>63</v>
      </c>
      <c r="F1762" s="309"/>
      <c r="G1762" s="528"/>
      <c r="H1762" s="472">
        <f t="shared" si="16"/>
        <v>0</v>
      </c>
    </row>
    <row r="1763" spans="2:8" s="495" customFormat="1">
      <c r="B1763" s="239" t="s">
        <v>1352</v>
      </c>
      <c r="C1763" s="40" t="s">
        <v>1353</v>
      </c>
      <c r="D1763" s="144">
        <v>230</v>
      </c>
      <c r="E1763" s="16" t="s">
        <v>63</v>
      </c>
      <c r="F1763" s="309"/>
      <c r="G1763" s="528"/>
      <c r="H1763" s="472">
        <f t="shared" si="16"/>
        <v>0</v>
      </c>
    </row>
    <row r="1764" spans="2:8" s="495" customFormat="1">
      <c r="B1764" s="239" t="s">
        <v>1354</v>
      </c>
      <c r="C1764" s="40" t="s">
        <v>1355</v>
      </c>
      <c r="D1764" s="144">
        <v>1340</v>
      </c>
      <c r="E1764" s="16" t="s">
        <v>63</v>
      </c>
      <c r="F1764" s="309"/>
      <c r="G1764" s="528"/>
      <c r="H1764" s="472">
        <f t="shared" si="16"/>
        <v>0</v>
      </c>
    </row>
    <row r="1765" spans="2:8" s="495" customFormat="1">
      <c r="B1765" s="239" t="s">
        <v>1356</v>
      </c>
      <c r="C1765" s="40" t="s">
        <v>1357</v>
      </c>
      <c r="D1765" s="144">
        <v>230</v>
      </c>
      <c r="E1765" s="16" t="s">
        <v>63</v>
      </c>
      <c r="F1765" s="309"/>
      <c r="G1765" s="528"/>
      <c r="H1765" s="472">
        <f t="shared" si="16"/>
        <v>0</v>
      </c>
    </row>
    <row r="1766" spans="2:8" s="495" customFormat="1">
      <c r="B1766" s="239" t="s">
        <v>1358</v>
      </c>
      <c r="C1766" s="40" t="s">
        <v>1359</v>
      </c>
      <c r="D1766" s="144">
        <v>350</v>
      </c>
      <c r="E1766" s="16" t="s">
        <v>63</v>
      </c>
      <c r="F1766" s="309"/>
      <c r="G1766" s="528"/>
      <c r="H1766" s="472">
        <f t="shared" si="16"/>
        <v>0</v>
      </c>
    </row>
    <row r="1767" spans="2:8" s="495" customFormat="1" ht="30">
      <c r="B1767" s="239" t="s">
        <v>1360</v>
      </c>
      <c r="C1767" s="234" t="s">
        <v>1361</v>
      </c>
      <c r="D1767" s="144">
        <v>1317</v>
      </c>
      <c r="E1767" s="16" t="s">
        <v>63</v>
      </c>
      <c r="F1767" s="308"/>
      <c r="G1767" s="528"/>
      <c r="H1767" s="472">
        <f t="shared" si="16"/>
        <v>0</v>
      </c>
    </row>
    <row r="1768" spans="2:8" s="495" customFormat="1" ht="30">
      <c r="B1768" s="239" t="s">
        <v>1362</v>
      </c>
      <c r="C1768" s="234" t="s">
        <v>1363</v>
      </c>
      <c r="D1768" s="144"/>
      <c r="E1768" s="16"/>
      <c r="F1768" s="49"/>
      <c r="G1768" s="504"/>
      <c r="H1768" s="472"/>
    </row>
    <row r="1769" spans="2:8" s="495" customFormat="1">
      <c r="B1769" s="239" t="s">
        <v>1364</v>
      </c>
      <c r="C1769" s="40" t="s">
        <v>1365</v>
      </c>
      <c r="D1769" s="144">
        <v>195</v>
      </c>
      <c r="E1769" s="16" t="s">
        <v>63</v>
      </c>
      <c r="F1769" s="308"/>
      <c r="G1769" s="528"/>
      <c r="H1769" s="472">
        <f>ROUND($D1769*F1769,2)</f>
        <v>0</v>
      </c>
    </row>
    <row r="1770" spans="2:8" s="495" customFormat="1">
      <c r="B1770" s="239" t="s">
        <v>1366</v>
      </c>
      <c r="C1770" s="40" t="s">
        <v>1367</v>
      </c>
      <c r="D1770" s="144">
        <v>1480</v>
      </c>
      <c r="E1770" s="16" t="s">
        <v>63</v>
      </c>
      <c r="F1770" s="309"/>
      <c r="G1770" s="528"/>
      <c r="H1770" s="472">
        <f>ROUND($D1770*F1770,2)</f>
        <v>0</v>
      </c>
    </row>
    <row r="1771" spans="2:8" s="495" customFormat="1">
      <c r="B1771" s="239" t="s">
        <v>1368</v>
      </c>
      <c r="C1771" s="40" t="s">
        <v>1369</v>
      </c>
      <c r="D1771" s="144">
        <v>404</v>
      </c>
      <c r="E1771" s="16" t="s">
        <v>63</v>
      </c>
      <c r="F1771" s="309"/>
      <c r="G1771" s="528"/>
      <c r="H1771" s="472">
        <f>ROUND($D1771*F1771,2)</f>
        <v>0</v>
      </c>
    </row>
    <row r="1772" spans="2:8" s="495" customFormat="1">
      <c r="B1772" s="239" t="s">
        <v>1370</v>
      </c>
      <c r="C1772" s="40" t="s">
        <v>1371</v>
      </c>
      <c r="D1772" s="144">
        <v>212</v>
      </c>
      <c r="E1772" s="16" t="s">
        <v>63</v>
      </c>
      <c r="F1772" s="309"/>
      <c r="G1772" s="528"/>
      <c r="H1772" s="472">
        <f>ROUND($D1772*F1772,2)</f>
        <v>0</v>
      </c>
    </row>
    <row r="1773" spans="2:8" s="495" customFormat="1">
      <c r="B1773" s="239" t="s">
        <v>1372</v>
      </c>
      <c r="C1773" s="40" t="s">
        <v>1373</v>
      </c>
      <c r="D1773" s="144">
        <v>546</v>
      </c>
      <c r="E1773" s="16" t="s">
        <v>63</v>
      </c>
      <c r="F1773" s="309"/>
      <c r="G1773" s="528"/>
      <c r="H1773" s="472">
        <f>ROUND($D1773*F1773,2)</f>
        <v>0</v>
      </c>
    </row>
    <row r="1774" spans="2:8" s="495" customFormat="1" ht="30">
      <c r="B1774" s="239" t="s">
        <v>1374</v>
      </c>
      <c r="C1774" s="255" t="s">
        <v>1375</v>
      </c>
      <c r="D1774" s="144"/>
      <c r="E1774" s="253"/>
      <c r="F1774" s="49"/>
      <c r="G1774" s="504"/>
      <c r="H1774" s="472"/>
    </row>
    <row r="1775" spans="2:8" s="495" customFormat="1">
      <c r="B1775" s="239" t="s">
        <v>1376</v>
      </c>
      <c r="C1775" s="40" t="s">
        <v>1377</v>
      </c>
      <c r="D1775" s="144">
        <v>155</v>
      </c>
      <c r="E1775" s="16" t="s">
        <v>63</v>
      </c>
      <c r="F1775" s="308"/>
      <c r="G1775" s="528"/>
      <c r="H1775" s="472">
        <f t="shared" ref="H1775:H1782" si="17">ROUND($D1775*F1775,2)</f>
        <v>0</v>
      </c>
    </row>
    <row r="1776" spans="2:8" s="495" customFormat="1">
      <c r="B1776" s="239" t="s">
        <v>1378</v>
      </c>
      <c r="C1776" s="40" t="s">
        <v>1379</v>
      </c>
      <c r="D1776" s="144">
        <v>1160</v>
      </c>
      <c r="E1776" s="16" t="s">
        <v>63</v>
      </c>
      <c r="F1776" s="308"/>
      <c r="G1776" s="528"/>
      <c r="H1776" s="472">
        <f t="shared" si="17"/>
        <v>0</v>
      </c>
    </row>
    <row r="1777" spans="2:8" s="495" customFormat="1">
      <c r="B1777" s="239" t="s">
        <v>1380</v>
      </c>
      <c r="C1777" s="40" t="s">
        <v>1381</v>
      </c>
      <c r="D1777" s="144">
        <v>186</v>
      </c>
      <c r="E1777" s="16" t="s">
        <v>63</v>
      </c>
      <c r="F1777" s="308"/>
      <c r="G1777" s="528"/>
      <c r="H1777" s="472">
        <f t="shared" si="17"/>
        <v>0</v>
      </c>
    </row>
    <row r="1778" spans="2:8" s="495" customFormat="1">
      <c r="B1778" s="239" t="s">
        <v>1382</v>
      </c>
      <c r="C1778" s="40" t="s">
        <v>1383</v>
      </c>
      <c r="D1778" s="144">
        <v>202</v>
      </c>
      <c r="E1778" s="16" t="s">
        <v>63</v>
      </c>
      <c r="F1778" s="308"/>
      <c r="G1778" s="528"/>
      <c r="H1778" s="472">
        <f t="shared" si="17"/>
        <v>0</v>
      </c>
    </row>
    <row r="1779" spans="2:8" s="495" customFormat="1">
      <c r="B1779" s="239" t="s">
        <v>1384</v>
      </c>
      <c r="C1779" s="40" t="s">
        <v>1385</v>
      </c>
      <c r="D1779" s="144">
        <v>24</v>
      </c>
      <c r="E1779" s="16" t="s">
        <v>63</v>
      </c>
      <c r="F1779" s="308"/>
      <c r="G1779" s="528"/>
      <c r="H1779" s="472">
        <f t="shared" si="17"/>
        <v>0</v>
      </c>
    </row>
    <row r="1780" spans="2:8" s="495" customFormat="1" ht="45">
      <c r="B1780" s="239" t="s">
        <v>1386</v>
      </c>
      <c r="C1780" s="234" t="s">
        <v>1387</v>
      </c>
      <c r="D1780" s="144">
        <v>1500</v>
      </c>
      <c r="E1780" s="16" t="s">
        <v>63</v>
      </c>
      <c r="F1780" s="308"/>
      <c r="G1780" s="528"/>
      <c r="H1780" s="472">
        <f t="shared" si="17"/>
        <v>0</v>
      </c>
    </row>
    <row r="1781" spans="2:8" s="495" customFormat="1" ht="45">
      <c r="B1781" s="239" t="s">
        <v>1388</v>
      </c>
      <c r="C1781" s="234" t="s">
        <v>1389</v>
      </c>
      <c r="D1781" s="144">
        <v>212</v>
      </c>
      <c r="E1781" s="16" t="s">
        <v>63</v>
      </c>
      <c r="F1781" s="308"/>
      <c r="G1781" s="528"/>
      <c r="H1781" s="472">
        <f t="shared" si="17"/>
        <v>0</v>
      </c>
    </row>
    <row r="1782" spans="2:8" s="495" customFormat="1">
      <c r="B1782" s="239" t="s">
        <v>1390</v>
      </c>
      <c r="C1782" s="40" t="s">
        <v>1391</v>
      </c>
      <c r="D1782" s="144">
        <v>20</v>
      </c>
      <c r="E1782" s="16" t="s">
        <v>63</v>
      </c>
      <c r="F1782" s="308"/>
      <c r="G1782" s="528"/>
      <c r="H1782" s="472">
        <f t="shared" si="17"/>
        <v>0</v>
      </c>
    </row>
    <row r="1783" spans="2:8" s="495" customFormat="1" ht="90">
      <c r="B1783" s="239" t="s">
        <v>1392</v>
      </c>
      <c r="C1783" s="40" t="s">
        <v>1393</v>
      </c>
      <c r="D1783" s="144"/>
      <c r="E1783" s="16"/>
      <c r="F1783" s="49"/>
      <c r="G1783" s="504"/>
      <c r="H1783" s="472"/>
    </row>
    <row r="1784" spans="2:8" s="495" customFormat="1">
      <c r="B1784" s="239" t="s">
        <v>1394</v>
      </c>
      <c r="C1784" s="40" t="s">
        <v>1395</v>
      </c>
      <c r="D1784" s="144">
        <v>500</v>
      </c>
      <c r="E1784" s="16" t="s">
        <v>1291</v>
      </c>
      <c r="F1784" s="308"/>
      <c r="G1784" s="528"/>
      <c r="H1784" s="472">
        <f t="shared" ref="H1784:H1789" si="18">ROUND($D1784*F1784,2)</f>
        <v>0</v>
      </c>
    </row>
    <row r="1785" spans="2:8" s="495" customFormat="1">
      <c r="B1785" s="239" t="s">
        <v>1396</v>
      </c>
      <c r="C1785" s="40" t="s">
        <v>1397</v>
      </c>
      <c r="D1785" s="144">
        <v>240</v>
      </c>
      <c r="E1785" s="16" t="s">
        <v>1291</v>
      </c>
      <c r="F1785" s="308"/>
      <c r="G1785" s="528"/>
      <c r="H1785" s="472">
        <f t="shared" si="18"/>
        <v>0</v>
      </c>
    </row>
    <row r="1786" spans="2:8" s="495" customFormat="1">
      <c r="B1786" s="239" t="s">
        <v>1398</v>
      </c>
      <c r="C1786" s="40" t="s">
        <v>1399</v>
      </c>
      <c r="D1786" s="144">
        <v>190</v>
      </c>
      <c r="E1786" s="16" t="s">
        <v>1291</v>
      </c>
      <c r="F1786" s="308"/>
      <c r="G1786" s="528"/>
      <c r="H1786" s="472">
        <f t="shared" si="18"/>
        <v>0</v>
      </c>
    </row>
    <row r="1787" spans="2:8" s="495" customFormat="1">
      <c r="B1787" s="239" t="s">
        <v>1400</v>
      </c>
      <c r="C1787" s="40" t="s">
        <v>1401</v>
      </c>
      <c r="D1787" s="144">
        <v>205</v>
      </c>
      <c r="E1787" s="16" t="s">
        <v>1291</v>
      </c>
      <c r="F1787" s="308"/>
      <c r="G1787" s="528"/>
      <c r="H1787" s="472">
        <f t="shared" si="18"/>
        <v>0</v>
      </c>
    </row>
    <row r="1788" spans="2:8" s="495" customFormat="1">
      <c r="B1788" s="239" t="s">
        <v>1402</v>
      </c>
      <c r="C1788" s="40" t="s">
        <v>1403</v>
      </c>
      <c r="D1788" s="144">
        <v>5</v>
      </c>
      <c r="E1788" s="16" t="s">
        <v>1291</v>
      </c>
      <c r="F1788" s="308"/>
      <c r="G1788" s="528"/>
      <c r="H1788" s="472">
        <f t="shared" si="18"/>
        <v>0</v>
      </c>
    </row>
    <row r="1789" spans="2:8" s="495" customFormat="1">
      <c r="B1789" s="239" t="s">
        <v>1404</v>
      </c>
      <c r="C1789" s="40" t="s">
        <v>1405</v>
      </c>
      <c r="D1789" s="144">
        <v>2</v>
      </c>
      <c r="E1789" s="16" t="s">
        <v>1291</v>
      </c>
      <c r="F1789" s="308"/>
      <c r="G1789" s="528"/>
      <c r="H1789" s="472">
        <f t="shared" si="18"/>
        <v>0</v>
      </c>
    </row>
    <row r="1790" spans="2:8" s="495" customFormat="1" ht="75">
      <c r="B1790" s="239" t="s">
        <v>1406</v>
      </c>
      <c r="C1790" s="40" t="s">
        <v>1407</v>
      </c>
      <c r="D1790" s="144"/>
      <c r="E1790" s="16"/>
      <c r="F1790" s="49"/>
      <c r="G1790" s="504"/>
      <c r="H1790" s="472"/>
    </row>
    <row r="1791" spans="2:8" s="495" customFormat="1">
      <c r="B1791" s="239" t="s">
        <v>1408</v>
      </c>
      <c r="C1791" s="40" t="s">
        <v>1409</v>
      </c>
      <c r="D1791" s="144">
        <v>30</v>
      </c>
      <c r="E1791" s="16" t="s">
        <v>1291</v>
      </c>
      <c r="F1791" s="308"/>
      <c r="G1791" s="528"/>
      <c r="H1791" s="472">
        <f>ROUND($D1791*F1791,2)</f>
        <v>0</v>
      </c>
    </row>
    <row r="1792" spans="2:8" s="495" customFormat="1">
      <c r="B1792" s="239" t="s">
        <v>1410</v>
      </c>
      <c r="C1792" s="40" t="s">
        <v>1411</v>
      </c>
      <c r="D1792" s="144">
        <v>40</v>
      </c>
      <c r="E1792" s="16" t="s">
        <v>1291</v>
      </c>
      <c r="F1792" s="308"/>
      <c r="G1792" s="528"/>
      <c r="H1792" s="472">
        <f>ROUND($D1792*F1792,2)</f>
        <v>0</v>
      </c>
    </row>
    <row r="1793" spans="2:8" s="495" customFormat="1">
      <c r="B1793" s="239" t="s">
        <v>1412</v>
      </c>
      <c r="C1793" s="40" t="s">
        <v>1413</v>
      </c>
      <c r="D1793" s="144">
        <v>70</v>
      </c>
      <c r="E1793" s="16" t="s">
        <v>1291</v>
      </c>
      <c r="F1793" s="308"/>
      <c r="G1793" s="528"/>
      <c r="H1793" s="472">
        <f>ROUND($D1793*F1793,2)</f>
        <v>0</v>
      </c>
    </row>
    <row r="1794" spans="2:8" s="495" customFormat="1">
      <c r="B1794" s="239" t="s">
        <v>1414</v>
      </c>
      <c r="C1794" s="40" t="s">
        <v>1415</v>
      </c>
      <c r="D1794" s="144">
        <v>22</v>
      </c>
      <c r="E1794" s="16" t="s">
        <v>1291</v>
      </c>
      <c r="F1794" s="308"/>
      <c r="G1794" s="528"/>
      <c r="H1794" s="472">
        <f>ROUND($D1794*F1794,2)</f>
        <v>0</v>
      </c>
    </row>
    <row r="1795" spans="2:8" s="495" customFormat="1" ht="90">
      <c r="B1795" s="239" t="s">
        <v>1416</v>
      </c>
      <c r="C1795" s="40" t="s">
        <v>1417</v>
      </c>
      <c r="D1795" s="144"/>
      <c r="E1795" s="16"/>
      <c r="F1795" s="49"/>
      <c r="G1795" s="504"/>
      <c r="H1795" s="472"/>
    </row>
    <row r="1796" spans="2:8" s="495" customFormat="1">
      <c r="B1796" s="239" t="s">
        <v>1418</v>
      </c>
      <c r="C1796" s="40" t="s">
        <v>1419</v>
      </c>
      <c r="D1796" s="144">
        <v>60</v>
      </c>
      <c r="E1796" s="16" t="s">
        <v>1291</v>
      </c>
      <c r="F1796" s="308"/>
      <c r="G1796" s="528"/>
      <c r="H1796" s="472">
        <f t="shared" ref="H1796:H1806" si="19">ROUND($D1796*F1796,2)</f>
        <v>0</v>
      </c>
    </row>
    <row r="1797" spans="2:8" s="495" customFormat="1">
      <c r="B1797" s="239" t="s">
        <v>1420</v>
      </c>
      <c r="C1797" s="40" t="s">
        <v>1421</v>
      </c>
      <c r="D1797" s="144">
        <v>40</v>
      </c>
      <c r="E1797" s="16" t="s">
        <v>1291</v>
      </c>
      <c r="F1797" s="308"/>
      <c r="G1797" s="528"/>
      <c r="H1797" s="472">
        <f t="shared" si="19"/>
        <v>0</v>
      </c>
    </row>
    <row r="1798" spans="2:8" s="495" customFormat="1" ht="30">
      <c r="B1798" s="239" t="s">
        <v>1422</v>
      </c>
      <c r="C1798" s="40" t="s">
        <v>1423</v>
      </c>
      <c r="D1798" s="144">
        <v>30</v>
      </c>
      <c r="E1798" s="16" t="s">
        <v>63</v>
      </c>
      <c r="F1798" s="308"/>
      <c r="G1798" s="528"/>
      <c r="H1798" s="472">
        <f t="shared" si="19"/>
        <v>0</v>
      </c>
    </row>
    <row r="1799" spans="2:8" s="495" customFormat="1" ht="48.75" customHeight="1">
      <c r="B1799" s="239" t="s">
        <v>1424</v>
      </c>
      <c r="C1799" s="40" t="s">
        <v>1425</v>
      </c>
      <c r="D1799" s="144">
        <v>15</v>
      </c>
      <c r="E1799" s="16" t="s">
        <v>63</v>
      </c>
      <c r="F1799" s="308"/>
      <c r="G1799" s="528"/>
      <c r="H1799" s="472">
        <f t="shared" si="19"/>
        <v>0</v>
      </c>
    </row>
    <row r="1800" spans="2:8" s="495" customFormat="1" ht="78" customHeight="1">
      <c r="B1800" s="239" t="s">
        <v>1426</v>
      </c>
      <c r="C1800" s="234" t="s">
        <v>1427</v>
      </c>
      <c r="D1800" s="144">
        <v>25</v>
      </c>
      <c r="E1800" s="16" t="s">
        <v>63</v>
      </c>
      <c r="F1800" s="309"/>
      <c r="G1800" s="528"/>
      <c r="H1800" s="472">
        <f t="shared" si="19"/>
        <v>0</v>
      </c>
    </row>
    <row r="1801" spans="2:8" s="495" customFormat="1" ht="75">
      <c r="B1801" s="239" t="s">
        <v>1428</v>
      </c>
      <c r="C1801" s="234" t="s">
        <v>1429</v>
      </c>
      <c r="D1801" s="144">
        <v>40</v>
      </c>
      <c r="E1801" s="16" t="s">
        <v>63</v>
      </c>
      <c r="F1801" s="309"/>
      <c r="G1801" s="528"/>
      <c r="H1801" s="472">
        <f t="shared" si="19"/>
        <v>0</v>
      </c>
    </row>
    <row r="1802" spans="2:8" s="495" customFormat="1" ht="75">
      <c r="B1802" s="239" t="s">
        <v>1430</v>
      </c>
      <c r="C1802" s="234" t="s">
        <v>1431</v>
      </c>
      <c r="D1802" s="144">
        <v>30</v>
      </c>
      <c r="E1802" s="16" t="s">
        <v>63</v>
      </c>
      <c r="F1802" s="309"/>
      <c r="G1802" s="528"/>
      <c r="H1802" s="472">
        <f t="shared" si="19"/>
        <v>0</v>
      </c>
    </row>
    <row r="1803" spans="2:8" s="495" customFormat="1" ht="75">
      <c r="B1803" s="239" t="s">
        <v>1432</v>
      </c>
      <c r="C1803" s="234" t="s">
        <v>1433</v>
      </c>
      <c r="D1803" s="144">
        <v>40</v>
      </c>
      <c r="E1803" s="16" t="s">
        <v>63</v>
      </c>
      <c r="F1803" s="309"/>
      <c r="G1803" s="528"/>
      <c r="H1803" s="472">
        <f t="shared" si="19"/>
        <v>0</v>
      </c>
    </row>
    <row r="1804" spans="2:8" s="495" customFormat="1" ht="60">
      <c r="B1804" s="239" t="s">
        <v>1434</v>
      </c>
      <c r="C1804" s="234" t="s">
        <v>1435</v>
      </c>
      <c r="D1804" s="144">
        <v>15</v>
      </c>
      <c r="E1804" s="16" t="s">
        <v>63</v>
      </c>
      <c r="F1804" s="309"/>
      <c r="G1804" s="528"/>
      <c r="H1804" s="472">
        <f t="shared" si="19"/>
        <v>0</v>
      </c>
    </row>
    <row r="1805" spans="2:8" s="495" customFormat="1" ht="60">
      <c r="B1805" s="239" t="s">
        <v>1436</v>
      </c>
      <c r="C1805" s="234" t="s">
        <v>1437</v>
      </c>
      <c r="D1805" s="144">
        <v>15</v>
      </c>
      <c r="E1805" s="16" t="s">
        <v>63</v>
      </c>
      <c r="F1805" s="309"/>
      <c r="G1805" s="528"/>
      <c r="H1805" s="472">
        <f t="shared" si="19"/>
        <v>0</v>
      </c>
    </row>
    <row r="1806" spans="2:8" s="495" customFormat="1" ht="60">
      <c r="B1806" s="239" t="s">
        <v>1438</v>
      </c>
      <c r="C1806" s="234" t="s">
        <v>1439</v>
      </c>
      <c r="D1806" s="144">
        <v>25</v>
      </c>
      <c r="E1806" s="16" t="s">
        <v>63</v>
      </c>
      <c r="F1806" s="309"/>
      <c r="G1806" s="528"/>
      <c r="H1806" s="472">
        <f t="shared" si="19"/>
        <v>0</v>
      </c>
    </row>
    <row r="1807" spans="2:8" s="495" customFormat="1">
      <c r="B1807" s="412"/>
      <c r="C1807" s="410" t="s">
        <v>1440</v>
      </c>
      <c r="D1807" s="368"/>
      <c r="E1807" s="362"/>
      <c r="F1807" s="411"/>
      <c r="G1807" s="526"/>
      <c r="H1807" s="473">
        <f>SUM(H1728:H1806)</f>
        <v>0</v>
      </c>
    </row>
    <row r="1808" spans="2:8" s="495" customFormat="1">
      <c r="B1808" s="247"/>
      <c r="C1808" s="40"/>
      <c r="D1808" s="144"/>
      <c r="E1808" s="177"/>
      <c r="F1808" s="47"/>
      <c r="G1808" s="504"/>
      <c r="H1808" s="472"/>
    </row>
    <row r="1809" spans="2:8" s="495" customFormat="1">
      <c r="B1809" s="233">
        <v>7.8</v>
      </c>
      <c r="C1809" s="234" t="s">
        <v>952</v>
      </c>
      <c r="D1809" s="144"/>
      <c r="E1809" s="16"/>
      <c r="F1809" s="47"/>
      <c r="G1809" s="504"/>
      <c r="H1809" s="472"/>
    </row>
    <row r="1810" spans="2:8" s="495" customFormat="1" ht="105">
      <c r="B1810" s="239"/>
      <c r="C1810" s="40" t="s">
        <v>1441</v>
      </c>
      <c r="D1810" s="144"/>
      <c r="E1810" s="177"/>
      <c r="F1810" s="47"/>
      <c r="G1810" s="504"/>
      <c r="H1810" s="472"/>
    </row>
    <row r="1811" spans="2:8" s="495" customFormat="1" ht="45">
      <c r="B1811" s="239" t="s">
        <v>1442</v>
      </c>
      <c r="C1811" s="40" t="s">
        <v>1443</v>
      </c>
      <c r="D1811" s="144"/>
      <c r="E1811" s="177"/>
      <c r="F1811" s="47"/>
      <c r="G1811" s="504"/>
      <c r="H1811" s="472"/>
    </row>
    <row r="1812" spans="2:8" s="495" customFormat="1">
      <c r="B1812" s="239" t="s">
        <v>1444</v>
      </c>
      <c r="C1812" s="40" t="s">
        <v>1445</v>
      </c>
      <c r="D1812" s="144">
        <v>200</v>
      </c>
      <c r="E1812" s="16" t="s">
        <v>74</v>
      </c>
      <c r="F1812" s="309"/>
      <c r="G1812" s="528"/>
      <c r="H1812" s="472">
        <f>ROUND($D1812*F1812,2)</f>
        <v>0</v>
      </c>
    </row>
    <row r="1813" spans="2:8" s="495" customFormat="1">
      <c r="B1813" s="239" t="s">
        <v>1446</v>
      </c>
      <c r="C1813" s="40" t="s">
        <v>1447</v>
      </c>
      <c r="D1813" s="144">
        <v>330</v>
      </c>
      <c r="E1813" s="16" t="s">
        <v>74</v>
      </c>
      <c r="F1813" s="309"/>
      <c r="G1813" s="528"/>
      <c r="H1813" s="472">
        <f>ROUND($D1813*F1813,2)</f>
        <v>0</v>
      </c>
    </row>
    <row r="1814" spans="2:8" s="495" customFormat="1">
      <c r="B1814" s="239" t="s">
        <v>1448</v>
      </c>
      <c r="C1814" s="40" t="s">
        <v>1449</v>
      </c>
      <c r="D1814" s="144">
        <v>290</v>
      </c>
      <c r="E1814" s="16" t="s">
        <v>74</v>
      </c>
      <c r="F1814" s="309"/>
      <c r="G1814" s="528"/>
      <c r="H1814" s="472">
        <f>ROUND($D1814*F1814,2)</f>
        <v>0</v>
      </c>
    </row>
    <row r="1815" spans="2:8" s="495" customFormat="1" ht="45">
      <c r="B1815" s="239" t="s">
        <v>1450</v>
      </c>
      <c r="C1815" s="40" t="s">
        <v>1451</v>
      </c>
      <c r="D1815" s="144"/>
      <c r="E1815" s="177"/>
      <c r="F1815" s="47"/>
      <c r="G1815" s="504"/>
      <c r="H1815" s="472"/>
    </row>
    <row r="1816" spans="2:8" s="495" customFormat="1">
      <c r="B1816" s="239" t="s">
        <v>1452</v>
      </c>
      <c r="C1816" s="40" t="s">
        <v>1453</v>
      </c>
      <c r="D1816" s="144">
        <v>1800</v>
      </c>
      <c r="E1816" s="16" t="s">
        <v>74</v>
      </c>
      <c r="F1816" s="309"/>
      <c r="G1816" s="528"/>
      <c r="H1816" s="472">
        <f>ROUND($D1816*F1816,2)</f>
        <v>0</v>
      </c>
    </row>
    <row r="1817" spans="2:8" s="495" customFormat="1">
      <c r="B1817" s="239" t="s">
        <v>1454</v>
      </c>
      <c r="C1817" s="40" t="s">
        <v>1455</v>
      </c>
      <c r="D1817" s="144">
        <v>395</v>
      </c>
      <c r="E1817" s="16" t="s">
        <v>74</v>
      </c>
      <c r="F1817" s="309"/>
      <c r="G1817" s="528"/>
      <c r="H1817" s="472">
        <f>ROUND($D1817*F1817,2)</f>
        <v>0</v>
      </c>
    </row>
    <row r="1818" spans="2:8" s="495" customFormat="1">
      <c r="B1818" s="239" t="s">
        <v>1456</v>
      </c>
      <c r="C1818" s="40" t="s">
        <v>1445</v>
      </c>
      <c r="D1818" s="144">
        <v>280</v>
      </c>
      <c r="E1818" s="16" t="s">
        <v>74</v>
      </c>
      <c r="F1818" s="309"/>
      <c r="G1818" s="528"/>
      <c r="H1818" s="472">
        <f>ROUND($D1818*F1818,2)</f>
        <v>0</v>
      </c>
    </row>
    <row r="1819" spans="2:8" s="495" customFormat="1">
      <c r="B1819" s="239" t="s">
        <v>1457</v>
      </c>
      <c r="C1819" s="40" t="s">
        <v>1447</v>
      </c>
      <c r="D1819" s="144">
        <v>100</v>
      </c>
      <c r="E1819" s="16" t="s">
        <v>74</v>
      </c>
      <c r="F1819" s="309"/>
      <c r="G1819" s="528"/>
      <c r="H1819" s="472">
        <f>ROUND($D1819*F1819,2)</f>
        <v>0</v>
      </c>
    </row>
    <row r="1820" spans="2:8" s="495" customFormat="1">
      <c r="B1820" s="239" t="s">
        <v>1458</v>
      </c>
      <c r="C1820" s="234" t="s">
        <v>1459</v>
      </c>
      <c r="D1820" s="144"/>
      <c r="E1820" s="16"/>
      <c r="F1820" s="49"/>
      <c r="G1820" s="504"/>
      <c r="H1820" s="472"/>
    </row>
    <row r="1821" spans="2:8" s="495" customFormat="1" ht="60">
      <c r="B1821" s="239"/>
      <c r="C1821" s="40" t="s">
        <v>1460</v>
      </c>
      <c r="D1821" s="144"/>
      <c r="E1821" s="16"/>
      <c r="F1821" s="49"/>
      <c r="G1821" s="504"/>
      <c r="H1821" s="472"/>
    </row>
    <row r="1822" spans="2:8" s="495" customFormat="1">
      <c r="B1822" s="239" t="s">
        <v>1461</v>
      </c>
      <c r="C1822" s="40" t="s">
        <v>1462</v>
      </c>
      <c r="D1822" s="144">
        <v>300</v>
      </c>
      <c r="E1822" s="16" t="s">
        <v>74</v>
      </c>
      <c r="F1822" s="309"/>
      <c r="G1822" s="528"/>
      <c r="H1822" s="472">
        <f>ROUND($D1822*F1822,2)</f>
        <v>0</v>
      </c>
    </row>
    <row r="1823" spans="2:8" s="495" customFormat="1">
      <c r="B1823" s="239" t="s">
        <v>1463</v>
      </c>
      <c r="C1823" s="40" t="s">
        <v>1464</v>
      </c>
      <c r="D1823" s="144">
        <v>400</v>
      </c>
      <c r="E1823" s="16" t="s">
        <v>74</v>
      </c>
      <c r="F1823" s="309"/>
      <c r="G1823" s="528"/>
      <c r="H1823" s="472">
        <f>ROUND($D1823*F1823,2)</f>
        <v>0</v>
      </c>
    </row>
    <row r="1824" spans="2:8" s="495" customFormat="1">
      <c r="B1824" s="239" t="s">
        <v>1465</v>
      </c>
      <c r="C1824" s="40" t="s">
        <v>1466</v>
      </c>
      <c r="D1824" s="144">
        <v>450</v>
      </c>
      <c r="E1824" s="16" t="s">
        <v>74</v>
      </c>
      <c r="F1824" s="309"/>
      <c r="G1824" s="528"/>
      <c r="H1824" s="472">
        <f>ROUND($D1824*F1824,2)</f>
        <v>0</v>
      </c>
    </row>
    <row r="1825" spans="2:8" s="495" customFormat="1">
      <c r="B1825" s="239" t="s">
        <v>1467</v>
      </c>
      <c r="C1825" s="40" t="s">
        <v>1468</v>
      </c>
      <c r="D1825" s="144">
        <v>30</v>
      </c>
      <c r="E1825" s="16" t="s">
        <v>74</v>
      </c>
      <c r="F1825" s="309"/>
      <c r="G1825" s="528"/>
      <c r="H1825" s="472">
        <f>ROUND($D1825*F1825,2)</f>
        <v>0</v>
      </c>
    </row>
    <row r="1826" spans="2:8" s="495" customFormat="1">
      <c r="B1826" s="239" t="s">
        <v>1469</v>
      </c>
      <c r="C1826" s="40" t="s">
        <v>1470</v>
      </c>
      <c r="D1826" s="144">
        <v>80</v>
      </c>
      <c r="E1826" s="16" t="s">
        <v>74</v>
      </c>
      <c r="F1826" s="309"/>
      <c r="G1826" s="528"/>
      <c r="H1826" s="472">
        <f>ROUND($D1826*F1826,2)</f>
        <v>0</v>
      </c>
    </row>
    <row r="1827" spans="2:8" s="495" customFormat="1">
      <c r="B1827" s="409"/>
      <c r="C1827" s="410" t="s">
        <v>1471</v>
      </c>
      <c r="D1827" s="368"/>
      <c r="E1827" s="362"/>
      <c r="F1827" s="365"/>
      <c r="G1827" s="526"/>
      <c r="H1827" s="473">
        <f>SUM(H1812:H1826)</f>
        <v>0</v>
      </c>
    </row>
    <row r="1828" spans="2:8" s="495" customFormat="1">
      <c r="B1828" s="247"/>
      <c r="C1828" s="40"/>
      <c r="D1828" s="144"/>
      <c r="E1828" s="16"/>
      <c r="F1828" s="15"/>
      <c r="G1828" s="504"/>
      <c r="H1828" s="472"/>
    </row>
    <row r="1829" spans="2:8" s="495" customFormat="1">
      <c r="B1829" s="233">
        <v>7.9</v>
      </c>
      <c r="C1829" s="234" t="s">
        <v>953</v>
      </c>
      <c r="D1829" s="144"/>
      <c r="E1829" s="16"/>
      <c r="F1829" s="15"/>
      <c r="G1829" s="504"/>
      <c r="H1829" s="472"/>
    </row>
    <row r="1830" spans="2:8" s="495" customFormat="1" ht="45">
      <c r="B1830" s="239" t="s">
        <v>1472</v>
      </c>
      <c r="C1830" s="234" t="s">
        <v>1473</v>
      </c>
      <c r="D1830" s="144">
        <v>130</v>
      </c>
      <c r="E1830" s="16" t="s">
        <v>462</v>
      </c>
      <c r="F1830" s="309"/>
      <c r="G1830" s="528"/>
      <c r="H1830" s="472">
        <f t="shared" ref="H1830:H1836" si="20">ROUND($D1830*F1830,2)</f>
        <v>0</v>
      </c>
    </row>
    <row r="1831" spans="2:8" s="495" customFormat="1" ht="30">
      <c r="B1831" s="239" t="s">
        <v>1474</v>
      </c>
      <c r="C1831" s="40" t="s">
        <v>1475</v>
      </c>
      <c r="D1831" s="144">
        <v>490</v>
      </c>
      <c r="E1831" s="16" t="s">
        <v>74</v>
      </c>
      <c r="F1831" s="309"/>
      <c r="G1831" s="528"/>
      <c r="H1831" s="472">
        <f t="shared" si="20"/>
        <v>0</v>
      </c>
    </row>
    <row r="1832" spans="2:8" s="495" customFormat="1">
      <c r="B1832" s="239" t="s">
        <v>1476</v>
      </c>
      <c r="C1832" s="40" t="s">
        <v>1477</v>
      </c>
      <c r="D1832" s="144">
        <v>3390</v>
      </c>
      <c r="E1832" s="16" t="s">
        <v>74</v>
      </c>
      <c r="F1832" s="308"/>
      <c r="G1832" s="528"/>
      <c r="H1832" s="472">
        <f t="shared" si="20"/>
        <v>0</v>
      </c>
    </row>
    <row r="1833" spans="2:8" s="495" customFormat="1" ht="45">
      <c r="B1833" s="239" t="s">
        <v>1478</v>
      </c>
      <c r="C1833" s="234" t="s">
        <v>1479</v>
      </c>
      <c r="D1833" s="144">
        <v>15</v>
      </c>
      <c r="E1833" s="16" t="s">
        <v>462</v>
      </c>
      <c r="F1833" s="309"/>
      <c r="G1833" s="528"/>
      <c r="H1833" s="472">
        <f t="shared" si="20"/>
        <v>0</v>
      </c>
    </row>
    <row r="1834" spans="2:8" s="495" customFormat="1" ht="30">
      <c r="B1834" s="239" t="s">
        <v>1480</v>
      </c>
      <c r="C1834" s="40" t="s">
        <v>1481</v>
      </c>
      <c r="D1834" s="144">
        <v>2500</v>
      </c>
      <c r="E1834" s="16" t="s">
        <v>74</v>
      </c>
      <c r="F1834" s="309"/>
      <c r="G1834" s="528"/>
      <c r="H1834" s="472">
        <f t="shared" si="20"/>
        <v>0</v>
      </c>
    </row>
    <row r="1835" spans="2:8" s="495" customFormat="1" ht="30">
      <c r="B1835" s="239" t="s">
        <v>1482</v>
      </c>
      <c r="C1835" s="40" t="s">
        <v>1483</v>
      </c>
      <c r="D1835" s="144">
        <v>2000</v>
      </c>
      <c r="E1835" s="16" t="s">
        <v>74</v>
      </c>
      <c r="F1835" s="309"/>
      <c r="G1835" s="528"/>
      <c r="H1835" s="472">
        <f t="shared" si="20"/>
        <v>0</v>
      </c>
    </row>
    <row r="1836" spans="2:8" s="495" customFormat="1" ht="30">
      <c r="B1836" s="239" t="s">
        <v>1484</v>
      </c>
      <c r="C1836" s="40" t="s">
        <v>1485</v>
      </c>
      <c r="D1836" s="144">
        <v>400</v>
      </c>
      <c r="E1836" s="16" t="s">
        <v>74</v>
      </c>
      <c r="F1836" s="309"/>
      <c r="G1836" s="528"/>
      <c r="H1836" s="472">
        <f t="shared" si="20"/>
        <v>0</v>
      </c>
    </row>
    <row r="1837" spans="2:8" s="495" customFormat="1">
      <c r="B1837" s="412"/>
      <c r="C1837" s="410" t="s">
        <v>1486</v>
      </c>
      <c r="D1837" s="368"/>
      <c r="E1837" s="362"/>
      <c r="F1837" s="411"/>
      <c r="G1837" s="526"/>
      <c r="H1837" s="473">
        <f>SUM(H1830:H1836)</f>
        <v>0</v>
      </c>
    </row>
    <row r="1838" spans="2:8" s="495" customFormat="1">
      <c r="B1838" s="247"/>
      <c r="C1838" s="234"/>
      <c r="D1838" s="144"/>
      <c r="E1838" s="16"/>
      <c r="F1838" s="49"/>
      <c r="G1838" s="504"/>
      <c r="H1838" s="472"/>
    </row>
    <row r="1839" spans="2:8" s="495" customFormat="1">
      <c r="B1839" s="247">
        <v>7.1</v>
      </c>
      <c r="C1839" s="232" t="s">
        <v>954</v>
      </c>
      <c r="D1839" s="144"/>
      <c r="E1839" s="177"/>
      <c r="F1839" s="47"/>
      <c r="G1839" s="504"/>
      <c r="H1839" s="472"/>
    </row>
    <row r="1840" spans="2:8" s="495" customFormat="1" ht="30">
      <c r="B1840" s="239" t="s">
        <v>1487</v>
      </c>
      <c r="C1840" s="40" t="s">
        <v>1488</v>
      </c>
      <c r="D1840" s="144">
        <v>10</v>
      </c>
      <c r="E1840" s="16" t="s">
        <v>63</v>
      </c>
      <c r="F1840" s="308"/>
      <c r="G1840" s="528"/>
      <c r="H1840" s="472">
        <f>ROUND($D1840*F1840,2)</f>
        <v>0</v>
      </c>
    </row>
    <row r="1841" spans="2:8" s="495" customFormat="1" ht="30">
      <c r="B1841" s="239" t="s">
        <v>1489</v>
      </c>
      <c r="C1841" s="40" t="s">
        <v>1490</v>
      </c>
      <c r="D1841" s="144">
        <v>100</v>
      </c>
      <c r="E1841" s="16" t="s">
        <v>63</v>
      </c>
      <c r="F1841" s="308"/>
      <c r="G1841" s="528"/>
      <c r="H1841" s="472">
        <f>ROUND($D1841*F1841,2)</f>
        <v>0</v>
      </c>
    </row>
    <row r="1842" spans="2:8" s="495" customFormat="1" ht="87.75" customHeight="1">
      <c r="B1842" s="239" t="s">
        <v>1491</v>
      </c>
      <c r="C1842" s="40" t="s">
        <v>1492</v>
      </c>
      <c r="D1842" s="144">
        <v>1</v>
      </c>
      <c r="E1842" s="16" t="s">
        <v>63</v>
      </c>
      <c r="F1842" s="308"/>
      <c r="G1842" s="528"/>
      <c r="H1842" s="472">
        <f>ROUND($D1842*F1842,2)</f>
        <v>0</v>
      </c>
    </row>
    <row r="1843" spans="2:8" s="495" customFormat="1" ht="30">
      <c r="B1843" s="239" t="s">
        <v>1493</v>
      </c>
      <c r="C1843" s="40" t="s">
        <v>1475</v>
      </c>
      <c r="D1843" s="144">
        <v>3100</v>
      </c>
      <c r="E1843" s="16" t="s">
        <v>74</v>
      </c>
      <c r="F1843" s="309"/>
      <c r="G1843" s="528"/>
      <c r="H1843" s="472">
        <f>ROUND($D1843*F1843,2)</f>
        <v>0</v>
      </c>
    </row>
    <row r="1844" spans="2:8" s="495" customFormat="1">
      <c r="B1844" s="412"/>
      <c r="C1844" s="410" t="s">
        <v>1494</v>
      </c>
      <c r="D1844" s="368"/>
      <c r="E1844" s="362"/>
      <c r="F1844" s="411"/>
      <c r="G1844" s="526"/>
      <c r="H1844" s="473">
        <f>SUM(H1840:H1843)</f>
        <v>0</v>
      </c>
    </row>
    <row r="1845" spans="2:8" s="495" customFormat="1">
      <c r="B1845" s="247"/>
      <c r="C1845" s="40"/>
      <c r="D1845" s="144"/>
      <c r="E1845" s="177"/>
      <c r="F1845" s="47"/>
      <c r="G1845" s="504"/>
      <c r="H1845" s="472"/>
    </row>
    <row r="1846" spans="2:8" s="495" customFormat="1">
      <c r="B1846" s="247">
        <v>7.11</v>
      </c>
      <c r="C1846" s="232" t="s">
        <v>955</v>
      </c>
      <c r="D1846" s="144"/>
      <c r="E1846" s="16"/>
      <c r="F1846" s="256"/>
      <c r="G1846" s="527"/>
      <c r="H1846" s="472"/>
    </row>
    <row r="1847" spans="2:8" s="495" customFormat="1" ht="45">
      <c r="B1847" s="239" t="s">
        <v>1495</v>
      </c>
      <c r="C1847" s="234" t="s">
        <v>1496</v>
      </c>
      <c r="D1847" s="144">
        <v>160</v>
      </c>
      <c r="E1847" s="16" t="s">
        <v>63</v>
      </c>
      <c r="F1847" s="309"/>
      <c r="G1847" s="528"/>
      <c r="H1847" s="472">
        <f t="shared" ref="H1847:H1853" si="21">ROUND($D1847*F1847,2)</f>
        <v>0</v>
      </c>
    </row>
    <row r="1848" spans="2:8" s="495" customFormat="1" ht="60">
      <c r="B1848" s="239" t="s">
        <v>1497</v>
      </c>
      <c r="C1848" s="40" t="s">
        <v>1498</v>
      </c>
      <c r="D1848" s="144">
        <v>1250</v>
      </c>
      <c r="E1848" s="16" t="s">
        <v>63</v>
      </c>
      <c r="F1848" s="309"/>
      <c r="G1848" s="528"/>
      <c r="H1848" s="472">
        <f t="shared" si="21"/>
        <v>0</v>
      </c>
    </row>
    <row r="1849" spans="2:8" s="495" customFormat="1" ht="60">
      <c r="B1849" s="239" t="s">
        <v>1499</v>
      </c>
      <c r="C1849" s="234" t="s">
        <v>1500</v>
      </c>
      <c r="D1849" s="144">
        <v>160</v>
      </c>
      <c r="E1849" s="16" t="s">
        <v>63</v>
      </c>
      <c r="F1849" s="308"/>
      <c r="G1849" s="528"/>
      <c r="H1849" s="472">
        <f t="shared" si="21"/>
        <v>0</v>
      </c>
    </row>
    <row r="1850" spans="2:8" s="495" customFormat="1" ht="45">
      <c r="B1850" s="239" t="s">
        <v>1501</v>
      </c>
      <c r="C1850" s="40" t="s">
        <v>1502</v>
      </c>
      <c r="D1850" s="144">
        <v>40</v>
      </c>
      <c r="E1850" s="16" t="s">
        <v>63</v>
      </c>
      <c r="F1850" s="308"/>
      <c r="G1850" s="528"/>
      <c r="H1850" s="472">
        <f t="shared" si="21"/>
        <v>0</v>
      </c>
    </row>
    <row r="1851" spans="2:8" s="495" customFormat="1" ht="45">
      <c r="B1851" s="239" t="s">
        <v>1503</v>
      </c>
      <c r="C1851" s="40" t="s">
        <v>1504</v>
      </c>
      <c r="D1851" s="144">
        <v>10</v>
      </c>
      <c r="E1851" s="16" t="s">
        <v>63</v>
      </c>
      <c r="F1851" s="308"/>
      <c r="G1851" s="528"/>
      <c r="H1851" s="472">
        <f t="shared" si="21"/>
        <v>0</v>
      </c>
    </row>
    <row r="1852" spans="2:8" s="495" customFormat="1">
      <c r="B1852" s="239" t="s">
        <v>1505</v>
      </c>
      <c r="C1852" s="40" t="s">
        <v>1506</v>
      </c>
      <c r="D1852" s="144">
        <v>2000</v>
      </c>
      <c r="E1852" s="16" t="s">
        <v>63</v>
      </c>
      <c r="F1852" s="309"/>
      <c r="G1852" s="528"/>
      <c r="H1852" s="472">
        <f t="shared" si="21"/>
        <v>0</v>
      </c>
    </row>
    <row r="1853" spans="2:8" s="495" customFormat="1">
      <c r="B1853" s="239" t="s">
        <v>1507</v>
      </c>
      <c r="C1853" s="40" t="s">
        <v>1508</v>
      </c>
      <c r="D1853" s="144">
        <v>10</v>
      </c>
      <c r="E1853" s="16" t="s">
        <v>63</v>
      </c>
      <c r="F1853" s="309"/>
      <c r="G1853" s="528"/>
      <c r="H1853" s="472">
        <f t="shared" si="21"/>
        <v>0</v>
      </c>
    </row>
    <row r="1854" spans="2:8" s="495" customFormat="1">
      <c r="B1854" s="247"/>
      <c r="C1854" s="257" t="s">
        <v>1509</v>
      </c>
      <c r="D1854" s="144"/>
      <c r="E1854" s="16"/>
      <c r="F1854" s="15"/>
      <c r="G1854" s="504"/>
      <c r="H1854" s="472"/>
    </row>
    <row r="1855" spans="2:8" s="495" customFormat="1" ht="45">
      <c r="B1855" s="239" t="s">
        <v>1510</v>
      </c>
      <c r="C1855" s="40" t="s">
        <v>1511</v>
      </c>
      <c r="D1855" s="144"/>
      <c r="E1855" s="16"/>
      <c r="F1855" s="15"/>
      <c r="G1855" s="504"/>
      <c r="H1855" s="472"/>
    </row>
    <row r="1856" spans="2:8" s="495" customFormat="1">
      <c r="B1856" s="239" t="s">
        <v>1512</v>
      </c>
      <c r="C1856" s="40" t="s">
        <v>1513</v>
      </c>
      <c r="D1856" s="144">
        <v>100</v>
      </c>
      <c r="E1856" s="16" t="s">
        <v>63</v>
      </c>
      <c r="F1856" s="308"/>
      <c r="G1856" s="528"/>
      <c r="H1856" s="472">
        <f>ROUND($D1856*F1856,2)</f>
        <v>0</v>
      </c>
    </row>
    <row r="1857" spans="2:8" s="495" customFormat="1">
      <c r="B1857" s="239" t="s">
        <v>1514</v>
      </c>
      <c r="C1857" s="40" t="s">
        <v>1515</v>
      </c>
      <c r="D1857" s="144">
        <v>10</v>
      </c>
      <c r="E1857" s="16" t="s">
        <v>63</v>
      </c>
      <c r="F1857" s="308"/>
      <c r="G1857" s="528"/>
      <c r="H1857" s="472">
        <f>ROUND($D1857*F1857,2)</f>
        <v>0</v>
      </c>
    </row>
    <row r="1858" spans="2:8" s="495" customFormat="1" ht="45">
      <c r="B1858" s="239" t="s">
        <v>1516</v>
      </c>
      <c r="C1858" s="40" t="s">
        <v>1517</v>
      </c>
      <c r="D1858" s="144">
        <v>70</v>
      </c>
      <c r="E1858" s="16" t="s">
        <v>63</v>
      </c>
      <c r="F1858" s="309"/>
      <c r="G1858" s="528"/>
      <c r="H1858" s="472">
        <f>ROUND($D1858*F1858,2)</f>
        <v>0</v>
      </c>
    </row>
    <row r="1859" spans="2:8" s="495" customFormat="1" ht="53.25" customHeight="1">
      <c r="B1859" s="239" t="s">
        <v>1518</v>
      </c>
      <c r="C1859" s="40" t="s">
        <v>1519</v>
      </c>
      <c r="D1859" s="144"/>
      <c r="E1859" s="16"/>
      <c r="F1859" s="49"/>
      <c r="G1859" s="504"/>
      <c r="H1859" s="472"/>
    </row>
    <row r="1860" spans="2:8" s="495" customFormat="1">
      <c r="B1860" s="239" t="s">
        <v>1520</v>
      </c>
      <c r="C1860" s="40" t="s">
        <v>390</v>
      </c>
      <c r="D1860" s="144">
        <v>450</v>
      </c>
      <c r="E1860" s="16" t="s">
        <v>74</v>
      </c>
      <c r="F1860" s="308"/>
      <c r="G1860" s="528"/>
      <c r="H1860" s="472">
        <f t="shared" ref="H1860:H1877" si="22">ROUND($D1860*F1860,2)</f>
        <v>0</v>
      </c>
    </row>
    <row r="1861" spans="2:8" s="495" customFormat="1" ht="30">
      <c r="B1861" s="239" t="s">
        <v>1521</v>
      </c>
      <c r="C1861" s="40" t="s">
        <v>1522</v>
      </c>
      <c r="D1861" s="144">
        <v>85</v>
      </c>
      <c r="E1861" s="16" t="s">
        <v>63</v>
      </c>
      <c r="F1861" s="308"/>
      <c r="G1861" s="528"/>
      <c r="H1861" s="472">
        <f t="shared" si="22"/>
        <v>0</v>
      </c>
    </row>
    <row r="1862" spans="2:8" s="495" customFormat="1" ht="75">
      <c r="B1862" s="239" t="s">
        <v>1523</v>
      </c>
      <c r="C1862" s="40" t="s">
        <v>1524</v>
      </c>
      <c r="D1862" s="144">
        <v>455</v>
      </c>
      <c r="E1862" s="16" t="s">
        <v>63</v>
      </c>
      <c r="F1862" s="308"/>
      <c r="G1862" s="528"/>
      <c r="H1862" s="472">
        <f t="shared" si="22"/>
        <v>0</v>
      </c>
    </row>
    <row r="1863" spans="2:8" s="495" customFormat="1" ht="60">
      <c r="B1863" s="239" t="s">
        <v>1525</v>
      </c>
      <c r="C1863" s="40" t="s">
        <v>1526</v>
      </c>
      <c r="D1863" s="144">
        <v>280</v>
      </c>
      <c r="E1863" s="16" t="s">
        <v>63</v>
      </c>
      <c r="F1863" s="308"/>
      <c r="G1863" s="528"/>
      <c r="H1863" s="472">
        <f t="shared" si="22"/>
        <v>0</v>
      </c>
    </row>
    <row r="1864" spans="2:8" s="495" customFormat="1" ht="75">
      <c r="B1864" s="239" t="s">
        <v>1527</v>
      </c>
      <c r="C1864" s="40" t="s">
        <v>1528</v>
      </c>
      <c r="D1864" s="144">
        <v>90</v>
      </c>
      <c r="E1864" s="16" t="s">
        <v>63</v>
      </c>
      <c r="F1864" s="308"/>
      <c r="G1864" s="528"/>
      <c r="H1864" s="472">
        <f t="shared" si="22"/>
        <v>0</v>
      </c>
    </row>
    <row r="1865" spans="2:8" s="495" customFormat="1" ht="60">
      <c r="B1865" s="239" t="s">
        <v>1529</v>
      </c>
      <c r="C1865" s="40" t="s">
        <v>1530</v>
      </c>
      <c r="D1865" s="144">
        <v>80</v>
      </c>
      <c r="E1865" s="16" t="s">
        <v>63</v>
      </c>
      <c r="F1865" s="308"/>
      <c r="G1865" s="528"/>
      <c r="H1865" s="472">
        <f t="shared" si="22"/>
        <v>0</v>
      </c>
    </row>
    <row r="1866" spans="2:8" s="495" customFormat="1" ht="45">
      <c r="B1866" s="239" t="s">
        <v>1531</v>
      </c>
      <c r="C1866" s="40" t="s">
        <v>1532</v>
      </c>
      <c r="D1866" s="144">
        <v>190</v>
      </c>
      <c r="E1866" s="16" t="s">
        <v>63</v>
      </c>
      <c r="F1866" s="308"/>
      <c r="G1866" s="528"/>
      <c r="H1866" s="472">
        <f t="shared" si="22"/>
        <v>0</v>
      </c>
    </row>
    <row r="1867" spans="2:8" s="495" customFormat="1" ht="69.75" customHeight="1">
      <c r="B1867" s="239" t="s">
        <v>1533</v>
      </c>
      <c r="C1867" s="40" t="s">
        <v>1534</v>
      </c>
      <c r="D1867" s="144">
        <v>50</v>
      </c>
      <c r="E1867" s="16" t="s">
        <v>63</v>
      </c>
      <c r="F1867" s="308"/>
      <c r="G1867" s="528"/>
      <c r="H1867" s="472">
        <f t="shared" si="22"/>
        <v>0</v>
      </c>
    </row>
    <row r="1868" spans="2:8" s="495" customFormat="1" ht="45">
      <c r="B1868" s="239" t="s">
        <v>1535</v>
      </c>
      <c r="C1868" s="40" t="s">
        <v>1536</v>
      </c>
      <c r="D1868" s="144">
        <v>40</v>
      </c>
      <c r="E1868" s="16" t="s">
        <v>63</v>
      </c>
      <c r="F1868" s="308"/>
      <c r="G1868" s="528"/>
      <c r="H1868" s="472">
        <f t="shared" si="22"/>
        <v>0</v>
      </c>
    </row>
    <row r="1869" spans="2:8" s="495" customFormat="1" ht="45">
      <c r="B1869" s="239" t="s">
        <v>1537</v>
      </c>
      <c r="C1869" s="150" t="s">
        <v>1538</v>
      </c>
      <c r="D1869" s="144">
        <v>350</v>
      </c>
      <c r="E1869" s="16" t="s">
        <v>63</v>
      </c>
      <c r="F1869" s="308"/>
      <c r="G1869" s="528"/>
      <c r="H1869" s="472">
        <f t="shared" si="22"/>
        <v>0</v>
      </c>
    </row>
    <row r="1870" spans="2:8" s="495" customFormat="1" ht="45">
      <c r="B1870" s="239" t="s">
        <v>1539</v>
      </c>
      <c r="C1870" s="40" t="s">
        <v>1540</v>
      </c>
      <c r="D1870" s="144">
        <v>35</v>
      </c>
      <c r="E1870" s="16" t="s">
        <v>63</v>
      </c>
      <c r="F1870" s="308"/>
      <c r="G1870" s="528"/>
      <c r="H1870" s="472">
        <f t="shared" si="22"/>
        <v>0</v>
      </c>
    </row>
    <row r="1871" spans="2:8" s="495" customFormat="1" ht="45">
      <c r="B1871" s="239" t="s">
        <v>1541</v>
      </c>
      <c r="C1871" s="40" t="s">
        <v>1542</v>
      </c>
      <c r="D1871" s="144">
        <v>140</v>
      </c>
      <c r="E1871" s="16" t="s">
        <v>63</v>
      </c>
      <c r="F1871" s="308"/>
      <c r="G1871" s="528"/>
      <c r="H1871" s="472">
        <f t="shared" si="22"/>
        <v>0</v>
      </c>
    </row>
    <row r="1872" spans="2:8" s="495" customFormat="1" ht="63" customHeight="1">
      <c r="B1872" s="239" t="s">
        <v>1543</v>
      </c>
      <c r="C1872" s="40" t="s">
        <v>1544</v>
      </c>
      <c r="D1872" s="144">
        <v>30</v>
      </c>
      <c r="E1872" s="16" t="s">
        <v>63</v>
      </c>
      <c r="F1872" s="308"/>
      <c r="G1872" s="528"/>
      <c r="H1872" s="472">
        <f t="shared" si="22"/>
        <v>0</v>
      </c>
    </row>
    <row r="1873" spans="2:8" s="495" customFormat="1" ht="59.25" customHeight="1">
      <c r="B1873" s="239" t="s">
        <v>1545</v>
      </c>
      <c r="C1873" s="40" t="s">
        <v>1546</v>
      </c>
      <c r="D1873" s="144">
        <v>300</v>
      </c>
      <c r="E1873" s="16" t="s">
        <v>63</v>
      </c>
      <c r="F1873" s="308"/>
      <c r="G1873" s="528"/>
      <c r="H1873" s="472">
        <f t="shared" si="22"/>
        <v>0</v>
      </c>
    </row>
    <row r="1874" spans="2:8" s="495" customFormat="1" ht="60">
      <c r="B1874" s="239" t="s">
        <v>1547</v>
      </c>
      <c r="C1874" s="40" t="s">
        <v>1548</v>
      </c>
      <c r="D1874" s="144">
        <v>30</v>
      </c>
      <c r="E1874" s="16" t="s">
        <v>63</v>
      </c>
      <c r="F1874" s="308"/>
      <c r="G1874" s="528"/>
      <c r="H1874" s="472">
        <f t="shared" si="22"/>
        <v>0</v>
      </c>
    </row>
    <row r="1875" spans="2:8" s="495" customFormat="1" ht="30">
      <c r="B1875" s="239" t="s">
        <v>1549</v>
      </c>
      <c r="C1875" s="40" t="s">
        <v>1550</v>
      </c>
      <c r="D1875" s="144">
        <v>75</v>
      </c>
      <c r="E1875" s="16" t="s">
        <v>63</v>
      </c>
      <c r="F1875" s="308"/>
      <c r="G1875" s="528"/>
      <c r="H1875" s="472">
        <f t="shared" si="22"/>
        <v>0</v>
      </c>
    </row>
    <row r="1876" spans="2:8" s="495" customFormat="1" ht="135">
      <c r="B1876" s="239" t="s">
        <v>1551</v>
      </c>
      <c r="C1876" s="258" t="s">
        <v>1552</v>
      </c>
      <c r="D1876" s="144">
        <v>10</v>
      </c>
      <c r="E1876" s="16" t="s">
        <v>63</v>
      </c>
      <c r="F1876" s="308"/>
      <c r="G1876" s="528"/>
      <c r="H1876" s="472">
        <f t="shared" si="22"/>
        <v>0</v>
      </c>
    </row>
    <row r="1877" spans="2:8" s="495" customFormat="1">
      <c r="B1877" s="239" t="s">
        <v>1553</v>
      </c>
      <c r="C1877" s="258" t="s">
        <v>1554</v>
      </c>
      <c r="D1877" s="144">
        <v>10</v>
      </c>
      <c r="E1877" s="16" t="s">
        <v>63</v>
      </c>
      <c r="F1877" s="308"/>
      <c r="G1877" s="528"/>
      <c r="H1877" s="472">
        <f t="shared" si="22"/>
        <v>0</v>
      </c>
    </row>
    <row r="1878" spans="2:8" s="495" customFormat="1">
      <c r="B1878" s="239" t="s">
        <v>1555</v>
      </c>
      <c r="C1878" s="234" t="s">
        <v>1556</v>
      </c>
      <c r="D1878" s="144"/>
      <c r="E1878" s="16"/>
      <c r="F1878" s="49"/>
      <c r="G1878" s="504"/>
      <c r="H1878" s="472"/>
    </row>
    <row r="1879" spans="2:8" s="495" customFormat="1" ht="69" customHeight="1">
      <c r="B1879" s="239"/>
      <c r="C1879" s="40" t="s">
        <v>1557</v>
      </c>
      <c r="D1879" s="144"/>
      <c r="E1879" s="16"/>
      <c r="F1879" s="49"/>
      <c r="G1879" s="504"/>
      <c r="H1879" s="472"/>
    </row>
    <row r="1880" spans="2:8" s="495" customFormat="1" ht="90">
      <c r="B1880" s="239" t="s">
        <v>1558</v>
      </c>
      <c r="C1880" s="40" t="s">
        <v>1559</v>
      </c>
      <c r="D1880" s="144">
        <v>68</v>
      </c>
      <c r="E1880" s="16" t="s">
        <v>63</v>
      </c>
      <c r="F1880" s="308"/>
      <c r="G1880" s="528"/>
      <c r="H1880" s="472">
        <f>ROUND($D1880*F1880,2)</f>
        <v>0</v>
      </c>
    </row>
    <row r="1881" spans="2:8" s="495" customFormat="1" ht="90">
      <c r="B1881" s="239" t="s">
        <v>1560</v>
      </c>
      <c r="C1881" s="40" t="s">
        <v>1561</v>
      </c>
      <c r="D1881" s="144">
        <v>11</v>
      </c>
      <c r="E1881" s="16" t="s">
        <v>63</v>
      </c>
      <c r="F1881" s="308"/>
      <c r="G1881" s="528"/>
      <c r="H1881" s="472">
        <f>ROUND($D1881*F1881,2)</f>
        <v>0</v>
      </c>
    </row>
    <row r="1882" spans="2:8" s="495" customFormat="1" ht="105.75" customHeight="1">
      <c r="B1882" s="239" t="s">
        <v>1562</v>
      </c>
      <c r="C1882" s="40" t="s">
        <v>1563</v>
      </c>
      <c r="D1882" s="144"/>
      <c r="E1882" s="16"/>
      <c r="F1882" s="49"/>
      <c r="G1882" s="504"/>
      <c r="H1882" s="472"/>
    </row>
    <row r="1883" spans="2:8" s="495" customFormat="1">
      <c r="B1883" s="239" t="s">
        <v>1564</v>
      </c>
      <c r="C1883" s="40" t="s">
        <v>1565</v>
      </c>
      <c r="D1883" s="144">
        <v>79</v>
      </c>
      <c r="E1883" s="16" t="s">
        <v>63</v>
      </c>
      <c r="F1883" s="308"/>
      <c r="G1883" s="528"/>
      <c r="H1883" s="472">
        <f>ROUND($D1883*F1883,2)</f>
        <v>0</v>
      </c>
    </row>
    <row r="1884" spans="2:8" s="495" customFormat="1" ht="27.75" customHeight="1">
      <c r="B1884" s="239" t="s">
        <v>1566</v>
      </c>
      <c r="C1884" s="40" t="s">
        <v>1567</v>
      </c>
      <c r="D1884" s="144">
        <v>4</v>
      </c>
      <c r="E1884" s="16" t="s">
        <v>63</v>
      </c>
      <c r="F1884" s="309"/>
      <c r="G1884" s="528"/>
      <c r="H1884" s="472">
        <f>ROUND($D1884*F1884,2)</f>
        <v>0</v>
      </c>
    </row>
    <row r="1885" spans="2:8" s="495" customFormat="1" ht="60">
      <c r="B1885" s="239" t="s">
        <v>1568</v>
      </c>
      <c r="C1885" s="40" t="s">
        <v>1569</v>
      </c>
      <c r="D1885" s="144">
        <v>160</v>
      </c>
      <c r="E1885" s="16" t="s">
        <v>63</v>
      </c>
      <c r="F1885" s="308"/>
      <c r="G1885" s="528"/>
      <c r="H1885" s="472">
        <f>ROUND($D1885*F1885,2)</f>
        <v>0</v>
      </c>
    </row>
    <row r="1886" spans="2:8" s="495" customFormat="1" ht="45">
      <c r="B1886" s="239" t="s">
        <v>1570</v>
      </c>
      <c r="C1886" s="40" t="s">
        <v>1571</v>
      </c>
      <c r="D1886" s="144">
        <v>450</v>
      </c>
      <c r="E1886" s="16" t="s">
        <v>63</v>
      </c>
      <c r="F1886" s="308"/>
      <c r="G1886" s="528"/>
      <c r="H1886" s="472">
        <f>ROUND($D1886*F1886,2)</f>
        <v>0</v>
      </c>
    </row>
    <row r="1887" spans="2:8" s="495" customFormat="1" ht="45">
      <c r="B1887" s="239" t="s">
        <v>1572</v>
      </c>
      <c r="C1887" s="40" t="s">
        <v>1573</v>
      </c>
      <c r="D1887" s="144">
        <v>30</v>
      </c>
      <c r="E1887" s="16" t="s">
        <v>63</v>
      </c>
      <c r="F1887" s="308"/>
      <c r="G1887" s="528"/>
      <c r="H1887" s="472">
        <f>ROUND($D1887*F1887,2)</f>
        <v>0</v>
      </c>
    </row>
    <row r="1888" spans="2:8" s="495" customFormat="1">
      <c r="B1888" s="412"/>
      <c r="C1888" s="410" t="s">
        <v>1574</v>
      </c>
      <c r="D1888" s="368"/>
      <c r="E1888" s="362"/>
      <c r="F1888" s="411"/>
      <c r="G1888" s="526"/>
      <c r="H1888" s="473">
        <f>SUM(H1847:H1887)</f>
        <v>0</v>
      </c>
    </row>
    <row r="1889" spans="2:8" s="495" customFormat="1">
      <c r="B1889" s="247"/>
      <c r="C1889" s="234"/>
      <c r="D1889" s="144"/>
      <c r="E1889" s="177"/>
      <c r="F1889" s="47"/>
      <c r="G1889" s="504"/>
      <c r="H1889" s="472"/>
    </row>
    <row r="1890" spans="2:8" s="495" customFormat="1">
      <c r="B1890" s="247">
        <v>7.12</v>
      </c>
      <c r="C1890" s="234" t="s">
        <v>956</v>
      </c>
      <c r="D1890" s="144"/>
      <c r="E1890" s="177"/>
      <c r="F1890" s="47"/>
      <c r="G1890" s="504"/>
      <c r="H1890" s="472"/>
    </row>
    <row r="1891" spans="2:8" s="495" customFormat="1" ht="60">
      <c r="B1891" s="239" t="s">
        <v>1575</v>
      </c>
      <c r="C1891" s="40" t="s">
        <v>1576</v>
      </c>
      <c r="D1891" s="144">
        <v>100</v>
      </c>
      <c r="E1891" s="16" t="s">
        <v>687</v>
      </c>
      <c r="F1891" s="308"/>
      <c r="G1891" s="528"/>
      <c r="H1891" s="472">
        <f>ROUND($D1891*F1891,2)</f>
        <v>0</v>
      </c>
    </row>
    <row r="1892" spans="2:8" s="495" customFormat="1" ht="45">
      <c r="B1892" s="239" t="s">
        <v>1577</v>
      </c>
      <c r="C1892" s="40" t="s">
        <v>1578</v>
      </c>
      <c r="D1892" s="144">
        <v>10</v>
      </c>
      <c r="E1892" s="43" t="s">
        <v>687</v>
      </c>
      <c r="F1892" s="308"/>
      <c r="G1892" s="528"/>
      <c r="H1892" s="472">
        <f>ROUND($D1892*F1892,2)</f>
        <v>0</v>
      </c>
    </row>
    <row r="1893" spans="2:8" s="495" customFormat="1" ht="30">
      <c r="B1893" s="239" t="s">
        <v>1579</v>
      </c>
      <c r="C1893" s="40" t="s">
        <v>1580</v>
      </c>
      <c r="D1893" s="144"/>
      <c r="E1893" s="253"/>
      <c r="F1893" s="47"/>
      <c r="G1893" s="504"/>
      <c r="H1893" s="472"/>
    </row>
    <row r="1894" spans="2:8" s="495" customFormat="1">
      <c r="B1894" s="239" t="s">
        <v>1581</v>
      </c>
      <c r="C1894" s="40" t="s">
        <v>1582</v>
      </c>
      <c r="D1894" s="144">
        <v>50</v>
      </c>
      <c r="E1894" s="16" t="s">
        <v>74</v>
      </c>
      <c r="F1894" s="308"/>
      <c r="G1894" s="528"/>
      <c r="H1894" s="472">
        <f>ROUND($D1894*F1894,2)</f>
        <v>0</v>
      </c>
    </row>
    <row r="1895" spans="2:8" s="495" customFormat="1">
      <c r="B1895" s="239" t="s">
        <v>1583</v>
      </c>
      <c r="C1895" s="40" t="s">
        <v>1584</v>
      </c>
      <c r="D1895" s="144">
        <v>80</v>
      </c>
      <c r="E1895" s="16" t="s">
        <v>74</v>
      </c>
      <c r="F1895" s="308"/>
      <c r="G1895" s="528"/>
      <c r="H1895" s="472">
        <f>ROUND($D1895*F1895,2)</f>
        <v>0</v>
      </c>
    </row>
    <row r="1896" spans="2:8" s="495" customFormat="1" ht="45">
      <c r="B1896" s="239" t="s">
        <v>1585</v>
      </c>
      <c r="C1896" s="40" t="s">
        <v>1586</v>
      </c>
      <c r="D1896" s="144"/>
      <c r="E1896" s="177"/>
      <c r="F1896" s="47"/>
      <c r="G1896" s="504"/>
      <c r="H1896" s="472"/>
    </row>
    <row r="1897" spans="2:8" s="495" customFormat="1">
      <c r="B1897" s="239" t="s">
        <v>1587</v>
      </c>
      <c r="C1897" s="40" t="s">
        <v>1588</v>
      </c>
      <c r="D1897" s="144">
        <v>50</v>
      </c>
      <c r="E1897" s="16" t="s">
        <v>74</v>
      </c>
      <c r="F1897" s="308"/>
      <c r="G1897" s="528"/>
      <c r="H1897" s="472">
        <f t="shared" ref="H1897:H1902" si="23">ROUND($D1897*F1897,2)</f>
        <v>0</v>
      </c>
    </row>
    <row r="1898" spans="2:8" s="495" customFormat="1">
      <c r="B1898" s="239" t="s">
        <v>1589</v>
      </c>
      <c r="C1898" s="40" t="s">
        <v>1584</v>
      </c>
      <c r="D1898" s="144">
        <v>50</v>
      </c>
      <c r="E1898" s="16" t="s">
        <v>74</v>
      </c>
      <c r="F1898" s="308"/>
      <c r="G1898" s="528"/>
      <c r="H1898" s="472">
        <f t="shared" si="23"/>
        <v>0</v>
      </c>
    </row>
    <row r="1899" spans="2:8" s="495" customFormat="1">
      <c r="B1899" s="239" t="s">
        <v>1590</v>
      </c>
      <c r="C1899" s="40" t="s">
        <v>1591</v>
      </c>
      <c r="D1899" s="144">
        <v>50</v>
      </c>
      <c r="E1899" s="16" t="s">
        <v>74</v>
      </c>
      <c r="F1899" s="308"/>
      <c r="G1899" s="528"/>
      <c r="H1899" s="472">
        <f t="shared" si="23"/>
        <v>0</v>
      </c>
    </row>
    <row r="1900" spans="2:8" s="495" customFormat="1">
      <c r="B1900" s="239" t="s">
        <v>1592</v>
      </c>
      <c r="C1900" s="40" t="s">
        <v>1593</v>
      </c>
      <c r="D1900" s="144">
        <v>50</v>
      </c>
      <c r="E1900" s="16" t="s">
        <v>74</v>
      </c>
      <c r="F1900" s="308"/>
      <c r="G1900" s="528"/>
      <c r="H1900" s="472">
        <f t="shared" si="23"/>
        <v>0</v>
      </c>
    </row>
    <row r="1901" spans="2:8" s="495" customFormat="1" ht="90">
      <c r="B1901" s="239" t="s">
        <v>1594</v>
      </c>
      <c r="C1901" s="40" t="s">
        <v>1595</v>
      </c>
      <c r="D1901" s="144">
        <v>5</v>
      </c>
      <c r="E1901" s="177" t="s">
        <v>2887</v>
      </c>
      <c r="F1901" s="308"/>
      <c r="G1901" s="528"/>
      <c r="H1901" s="472">
        <f t="shared" si="23"/>
        <v>0</v>
      </c>
    </row>
    <row r="1902" spans="2:8" s="495" customFormat="1" ht="45">
      <c r="B1902" s="239" t="s">
        <v>1596</v>
      </c>
      <c r="C1902" s="40" t="s">
        <v>1597</v>
      </c>
      <c r="D1902" s="144">
        <v>35</v>
      </c>
      <c r="E1902" s="16" t="s">
        <v>63</v>
      </c>
      <c r="F1902" s="308"/>
      <c r="G1902" s="528"/>
      <c r="H1902" s="472">
        <f t="shared" si="23"/>
        <v>0</v>
      </c>
    </row>
    <row r="1903" spans="2:8" s="495" customFormat="1">
      <c r="B1903" s="239"/>
      <c r="C1903" s="234" t="s">
        <v>1598</v>
      </c>
      <c r="D1903" s="144"/>
      <c r="E1903" s="16"/>
      <c r="F1903" s="49"/>
      <c r="G1903" s="504"/>
      <c r="H1903" s="469">
        <f>SUM(H1891:H1902)</f>
        <v>0</v>
      </c>
    </row>
    <row r="1904" spans="2:8" s="495" customFormat="1">
      <c r="B1904" s="247"/>
      <c r="C1904" s="40"/>
      <c r="D1904" s="144"/>
      <c r="E1904" s="252"/>
      <c r="F1904" s="49"/>
      <c r="G1904" s="504"/>
      <c r="H1904" s="472"/>
    </row>
    <row r="1905" spans="2:8" s="495" customFormat="1">
      <c r="B1905" s="247">
        <v>7.13</v>
      </c>
      <c r="C1905" s="234" t="s">
        <v>957</v>
      </c>
      <c r="D1905" s="144"/>
      <c r="E1905" s="177"/>
      <c r="F1905" s="259"/>
      <c r="G1905" s="527"/>
      <c r="H1905" s="472"/>
    </row>
    <row r="1906" spans="2:8" s="495" customFormat="1" ht="45">
      <c r="B1906" s="239" t="s">
        <v>1599</v>
      </c>
      <c r="C1906" s="40" t="s">
        <v>1600</v>
      </c>
      <c r="D1906" s="144">
        <v>2</v>
      </c>
      <c r="E1906" s="16" t="s">
        <v>63</v>
      </c>
      <c r="F1906" s="309"/>
      <c r="G1906" s="528"/>
      <c r="H1906" s="472">
        <f t="shared" ref="H1906:H1917" si="24">ROUND($D1906*F1906,2)</f>
        <v>0</v>
      </c>
    </row>
    <row r="1907" spans="2:8" s="495" customFormat="1" ht="45">
      <c r="B1907" s="239" t="s">
        <v>1601</v>
      </c>
      <c r="C1907" s="40" t="s">
        <v>1602</v>
      </c>
      <c r="D1907" s="144">
        <v>2</v>
      </c>
      <c r="E1907" s="16" t="s">
        <v>63</v>
      </c>
      <c r="F1907" s="309"/>
      <c r="G1907" s="528"/>
      <c r="H1907" s="472">
        <f t="shared" si="24"/>
        <v>0</v>
      </c>
    </row>
    <row r="1908" spans="2:8" s="495" customFormat="1" ht="30">
      <c r="B1908" s="239" t="s">
        <v>1603</v>
      </c>
      <c r="C1908" s="40" t="s">
        <v>1604</v>
      </c>
      <c r="D1908" s="144">
        <v>10</v>
      </c>
      <c r="E1908" s="16" t="s">
        <v>63</v>
      </c>
      <c r="F1908" s="309"/>
      <c r="G1908" s="528"/>
      <c r="H1908" s="472">
        <f t="shared" si="24"/>
        <v>0</v>
      </c>
    </row>
    <row r="1909" spans="2:8" s="495" customFormat="1" ht="30">
      <c r="B1909" s="239" t="s">
        <v>1605</v>
      </c>
      <c r="C1909" s="40" t="s">
        <v>1606</v>
      </c>
      <c r="D1909" s="144">
        <v>4</v>
      </c>
      <c r="E1909" s="16" t="s">
        <v>63</v>
      </c>
      <c r="F1909" s="309"/>
      <c r="G1909" s="528"/>
      <c r="H1909" s="472">
        <f t="shared" si="24"/>
        <v>0</v>
      </c>
    </row>
    <row r="1910" spans="2:8" s="495" customFormat="1" ht="30">
      <c r="B1910" s="239" t="s">
        <v>1607</v>
      </c>
      <c r="C1910" s="40" t="s">
        <v>1608</v>
      </c>
      <c r="D1910" s="144">
        <v>20</v>
      </c>
      <c r="E1910" s="177" t="s">
        <v>565</v>
      </c>
      <c r="F1910" s="309"/>
      <c r="G1910" s="528"/>
      <c r="H1910" s="472">
        <f t="shared" si="24"/>
        <v>0</v>
      </c>
    </row>
    <row r="1911" spans="2:8" s="495" customFormat="1" ht="30">
      <c r="B1911" s="239" t="s">
        <v>1609</v>
      </c>
      <c r="C1911" s="40" t="s">
        <v>1610</v>
      </c>
      <c r="D1911" s="144">
        <v>2</v>
      </c>
      <c r="E1911" s="16" t="s">
        <v>63</v>
      </c>
      <c r="F1911" s="309"/>
      <c r="G1911" s="528"/>
      <c r="H1911" s="472">
        <f t="shared" si="24"/>
        <v>0</v>
      </c>
    </row>
    <row r="1912" spans="2:8" s="495" customFormat="1" ht="30">
      <c r="B1912" s="239" t="s">
        <v>1611</v>
      </c>
      <c r="C1912" s="40" t="s">
        <v>1612</v>
      </c>
      <c r="D1912" s="144">
        <v>4</v>
      </c>
      <c r="E1912" s="16" t="s">
        <v>63</v>
      </c>
      <c r="F1912" s="309"/>
      <c r="G1912" s="528"/>
      <c r="H1912" s="472">
        <f t="shared" si="24"/>
        <v>0</v>
      </c>
    </row>
    <row r="1913" spans="2:8" s="495" customFormat="1" ht="45">
      <c r="B1913" s="239" t="s">
        <v>1613</v>
      </c>
      <c r="C1913" s="40" t="s">
        <v>1614</v>
      </c>
      <c r="D1913" s="144">
        <v>6</v>
      </c>
      <c r="E1913" s="16" t="s">
        <v>63</v>
      </c>
      <c r="F1913" s="309"/>
      <c r="G1913" s="528"/>
      <c r="H1913" s="472">
        <f t="shared" si="24"/>
        <v>0</v>
      </c>
    </row>
    <row r="1914" spans="2:8" s="495" customFormat="1" ht="30">
      <c r="B1914" s="239" t="s">
        <v>1615</v>
      </c>
      <c r="C1914" s="241" t="s">
        <v>1616</v>
      </c>
      <c r="D1914" s="144">
        <v>10</v>
      </c>
      <c r="E1914" s="16" t="s">
        <v>74</v>
      </c>
      <c r="F1914" s="309"/>
      <c r="G1914" s="528"/>
      <c r="H1914" s="472">
        <f t="shared" si="24"/>
        <v>0</v>
      </c>
    </row>
    <row r="1915" spans="2:8" s="495" customFormat="1">
      <c r="B1915" s="239" t="s">
        <v>1617</v>
      </c>
      <c r="C1915" s="40" t="s">
        <v>1618</v>
      </c>
      <c r="D1915" s="144">
        <v>4</v>
      </c>
      <c r="E1915" s="16" t="s">
        <v>63</v>
      </c>
      <c r="F1915" s="309"/>
      <c r="G1915" s="528"/>
      <c r="H1915" s="472">
        <f t="shared" si="24"/>
        <v>0</v>
      </c>
    </row>
    <row r="1916" spans="2:8" s="495" customFormat="1">
      <c r="B1916" s="239" t="s">
        <v>1619</v>
      </c>
      <c r="C1916" s="241" t="s">
        <v>1620</v>
      </c>
      <c r="D1916" s="144">
        <v>6</v>
      </c>
      <c r="E1916" s="16" t="s">
        <v>462</v>
      </c>
      <c r="F1916" s="309"/>
      <c r="G1916" s="528"/>
      <c r="H1916" s="472">
        <f t="shared" si="24"/>
        <v>0</v>
      </c>
    </row>
    <row r="1917" spans="2:8" s="495" customFormat="1">
      <c r="B1917" s="239" t="s">
        <v>1621</v>
      </c>
      <c r="C1917" s="241" t="s">
        <v>1622</v>
      </c>
      <c r="D1917" s="144">
        <v>30</v>
      </c>
      <c r="E1917" s="16" t="s">
        <v>462</v>
      </c>
      <c r="F1917" s="309"/>
      <c r="G1917" s="528"/>
      <c r="H1917" s="472">
        <f t="shared" si="24"/>
        <v>0</v>
      </c>
    </row>
    <row r="1918" spans="2:8" s="495" customFormat="1">
      <c r="B1918" s="413"/>
      <c r="C1918" s="410" t="s">
        <v>1623</v>
      </c>
      <c r="D1918" s="403"/>
      <c r="E1918" s="404"/>
      <c r="F1918" s="414"/>
      <c r="G1918" s="561"/>
      <c r="H1918" s="473">
        <f>SUM(H1906:H1917)</f>
        <v>0</v>
      </c>
    </row>
    <row r="1919" spans="2:8" s="495" customFormat="1">
      <c r="B1919" s="106"/>
      <c r="C1919" s="230"/>
      <c r="D1919" s="110"/>
      <c r="E1919" s="109"/>
      <c r="F1919" s="108"/>
      <c r="G1919" s="511"/>
      <c r="H1919" s="477"/>
    </row>
    <row r="1920" spans="2:8" s="495" customFormat="1">
      <c r="B1920" s="378"/>
      <c r="C1920" s="335" t="s">
        <v>1624</v>
      </c>
      <c r="D1920" s="361"/>
      <c r="E1920" s="376"/>
      <c r="F1920" s="365"/>
      <c r="G1920" s="526"/>
      <c r="H1920" s="463">
        <f>H1918+H1903+H1888+H1844+H1837+H1827+H1807+H1723+H1683+H1621+H1542+H1533+H1526</f>
        <v>0</v>
      </c>
    </row>
    <row r="1921" spans="2:8" s="495" customFormat="1">
      <c r="B1921" s="106"/>
      <c r="C1921" s="230"/>
      <c r="D1921" s="110"/>
      <c r="E1921" s="109"/>
      <c r="F1921" s="108"/>
      <c r="G1921" s="511"/>
      <c r="H1921" s="477"/>
    </row>
    <row r="1922" spans="2:8" s="495" customFormat="1">
      <c r="B1922" s="128">
        <v>8</v>
      </c>
      <c r="C1922" s="129" t="s">
        <v>43</v>
      </c>
      <c r="D1922" s="132"/>
      <c r="E1922" s="131"/>
      <c r="F1922" s="130"/>
      <c r="G1922" s="516"/>
      <c r="H1922" s="445"/>
    </row>
    <row r="1923" spans="2:8" s="495" customFormat="1">
      <c r="B1923" s="8"/>
      <c r="C1923" s="9" t="s">
        <v>3</v>
      </c>
      <c r="D1923" s="144"/>
      <c r="E1923" s="11"/>
      <c r="F1923" s="10"/>
      <c r="G1923" s="527"/>
      <c r="H1923" s="480"/>
    </row>
    <row r="1924" spans="2:8" s="495" customFormat="1">
      <c r="B1924" s="371">
        <v>8.1</v>
      </c>
      <c r="C1924" s="367" t="s">
        <v>1625</v>
      </c>
      <c r="D1924" s="368"/>
      <c r="E1924" s="369"/>
      <c r="F1924" s="399"/>
      <c r="G1924" s="529"/>
      <c r="H1924" s="456">
        <f>H1959</f>
        <v>0</v>
      </c>
    </row>
    <row r="1925" spans="2:8" s="495" customFormat="1">
      <c r="B1925" s="371">
        <v>8.1999999999999993</v>
      </c>
      <c r="C1925" s="367" t="s">
        <v>1626</v>
      </c>
      <c r="D1925" s="368"/>
      <c r="E1925" s="369"/>
      <c r="F1925" s="399"/>
      <c r="G1925" s="529"/>
      <c r="H1925" s="456">
        <f>H1978</f>
        <v>0</v>
      </c>
    </row>
    <row r="1926" spans="2:8" s="495" customFormat="1">
      <c r="B1926" s="371">
        <v>8.2999999999999989</v>
      </c>
      <c r="C1926" s="367" t="s">
        <v>1627</v>
      </c>
      <c r="D1926" s="368"/>
      <c r="E1926" s="369"/>
      <c r="F1926" s="399"/>
      <c r="G1926" s="529"/>
      <c r="H1926" s="456">
        <f>H2006</f>
        <v>0</v>
      </c>
    </row>
    <row r="1927" spans="2:8" s="495" customFormat="1">
      <c r="B1927" s="371">
        <v>8.4</v>
      </c>
      <c r="C1927" s="367" t="s">
        <v>1628</v>
      </c>
      <c r="D1927" s="368"/>
      <c r="E1927" s="369"/>
      <c r="F1927" s="399"/>
      <c r="G1927" s="529"/>
      <c r="H1927" s="456">
        <f>H2051</f>
        <v>0</v>
      </c>
    </row>
    <row r="1928" spans="2:8" s="495" customFormat="1">
      <c r="B1928" s="371">
        <v>8.5</v>
      </c>
      <c r="C1928" s="367" t="s">
        <v>1629</v>
      </c>
      <c r="D1928" s="368"/>
      <c r="E1928" s="369"/>
      <c r="F1928" s="399"/>
      <c r="G1928" s="529"/>
      <c r="H1928" s="456">
        <f>H2065</f>
        <v>0</v>
      </c>
    </row>
    <row r="1929" spans="2:8" s="495" customFormat="1">
      <c r="B1929" s="371"/>
      <c r="C1929" s="367" t="s">
        <v>59</v>
      </c>
      <c r="D1929" s="368"/>
      <c r="E1929" s="369"/>
      <c r="F1929" s="399"/>
      <c r="G1929" s="529"/>
      <c r="H1929" s="456">
        <f>SUM(H1924:H1928)</f>
        <v>0</v>
      </c>
    </row>
    <row r="1930" spans="2:8" s="495" customFormat="1">
      <c r="B1930" s="17"/>
      <c r="C1930" s="21"/>
      <c r="D1930" s="144"/>
      <c r="E1930" s="177"/>
      <c r="F1930" s="10"/>
      <c r="G1930" s="527"/>
      <c r="H1930" s="476"/>
    </row>
    <row r="1931" spans="2:8" s="495" customFormat="1">
      <c r="B1931" s="13">
        <v>8.1</v>
      </c>
      <c r="C1931" s="14" t="s">
        <v>1630</v>
      </c>
      <c r="D1931" s="144"/>
      <c r="E1931" s="177"/>
      <c r="F1931" s="12"/>
      <c r="G1931" s="504"/>
      <c r="H1931" s="481"/>
    </row>
    <row r="1932" spans="2:8" s="495" customFormat="1" ht="30">
      <c r="B1932" s="17"/>
      <c r="C1932" s="18" t="s">
        <v>1631</v>
      </c>
      <c r="D1932" s="50"/>
      <c r="E1932" s="16"/>
      <c r="F1932" s="15"/>
      <c r="G1932" s="504"/>
      <c r="H1932" s="460"/>
    </row>
    <row r="1933" spans="2:8" s="495" customFormat="1">
      <c r="B1933" s="20" t="s">
        <v>1632</v>
      </c>
      <c r="C1933" s="18" t="s">
        <v>1633</v>
      </c>
      <c r="D1933" s="50"/>
      <c r="E1933" s="16"/>
      <c r="F1933" s="15"/>
      <c r="G1933" s="504"/>
      <c r="H1933" s="460"/>
    </row>
    <row r="1934" spans="2:8" s="495" customFormat="1" ht="105">
      <c r="B1934" s="20" t="s">
        <v>1634</v>
      </c>
      <c r="C1934" s="18" t="s">
        <v>1635</v>
      </c>
      <c r="D1934" s="50"/>
      <c r="E1934" s="16"/>
      <c r="F1934" s="15"/>
      <c r="G1934" s="504"/>
      <c r="H1934" s="460"/>
    </row>
    <row r="1935" spans="2:8" s="495" customFormat="1">
      <c r="B1935" s="20"/>
      <c r="C1935" s="18" t="s">
        <v>1636</v>
      </c>
      <c r="D1935" s="50">
        <v>3</v>
      </c>
      <c r="E1935" s="16" t="s">
        <v>63</v>
      </c>
      <c r="F1935" s="312"/>
      <c r="G1935" s="528"/>
      <c r="H1935" s="459">
        <f t="shared" ref="H1935:H1950" si="25">ROUND($D1935*F1935,2)</f>
        <v>0</v>
      </c>
    </row>
    <row r="1936" spans="2:8" s="495" customFormat="1" ht="45">
      <c r="B1936" s="20" t="s">
        <v>1637</v>
      </c>
      <c r="C1936" s="18" t="s">
        <v>1638</v>
      </c>
      <c r="D1936" s="50">
        <v>1</v>
      </c>
      <c r="E1936" s="16" t="s">
        <v>63</v>
      </c>
      <c r="F1936" s="312"/>
      <c r="G1936" s="528"/>
      <c r="H1936" s="459">
        <f t="shared" si="25"/>
        <v>0</v>
      </c>
    </row>
    <row r="1937" spans="2:8" s="495" customFormat="1" ht="30">
      <c r="B1937" s="20" t="s">
        <v>1639</v>
      </c>
      <c r="C1937" s="18" t="s">
        <v>1640</v>
      </c>
      <c r="D1937" s="50">
        <v>330</v>
      </c>
      <c r="E1937" s="16" t="s">
        <v>63</v>
      </c>
      <c r="F1937" s="312"/>
      <c r="G1937" s="528"/>
      <c r="H1937" s="459">
        <f t="shared" si="25"/>
        <v>0</v>
      </c>
    </row>
    <row r="1938" spans="2:8" s="495" customFormat="1" ht="48.75" customHeight="1">
      <c r="B1938" s="20" t="s">
        <v>1641</v>
      </c>
      <c r="C1938" s="18" t="s">
        <v>1642</v>
      </c>
      <c r="D1938" s="50">
        <v>100</v>
      </c>
      <c r="E1938" s="16" t="s">
        <v>63</v>
      </c>
      <c r="F1938" s="312"/>
      <c r="G1938" s="528"/>
      <c r="H1938" s="459">
        <f t="shared" si="25"/>
        <v>0</v>
      </c>
    </row>
    <row r="1939" spans="2:8" s="495" customFormat="1" ht="33" customHeight="1">
      <c r="B1939" s="20" t="s">
        <v>1643</v>
      </c>
      <c r="C1939" s="18" t="s">
        <v>1644</v>
      </c>
      <c r="D1939" s="50">
        <v>250</v>
      </c>
      <c r="E1939" s="16" t="s">
        <v>63</v>
      </c>
      <c r="F1939" s="312"/>
      <c r="G1939" s="528"/>
      <c r="H1939" s="459">
        <f t="shared" si="25"/>
        <v>0</v>
      </c>
    </row>
    <row r="1940" spans="2:8" s="495" customFormat="1" ht="30">
      <c r="B1940" s="20" t="s">
        <v>1645</v>
      </c>
      <c r="C1940" s="18" t="s">
        <v>1646</v>
      </c>
      <c r="D1940" s="50">
        <v>10</v>
      </c>
      <c r="E1940" s="16" t="s">
        <v>63</v>
      </c>
      <c r="F1940" s="312"/>
      <c r="G1940" s="528"/>
      <c r="H1940" s="459">
        <f t="shared" si="25"/>
        <v>0</v>
      </c>
    </row>
    <row r="1941" spans="2:8" s="495" customFormat="1">
      <c r="B1941" s="20" t="s">
        <v>1647</v>
      </c>
      <c r="C1941" s="18" t="s">
        <v>1648</v>
      </c>
      <c r="D1941" s="50">
        <v>100</v>
      </c>
      <c r="E1941" s="16" t="s">
        <v>63</v>
      </c>
      <c r="F1941" s="312"/>
      <c r="G1941" s="528"/>
      <c r="H1941" s="459">
        <f t="shared" si="25"/>
        <v>0</v>
      </c>
    </row>
    <row r="1942" spans="2:8" s="495" customFormat="1">
      <c r="B1942" s="20" t="s">
        <v>1649</v>
      </c>
      <c r="C1942" s="18" t="s">
        <v>1650</v>
      </c>
      <c r="D1942" s="50">
        <v>20</v>
      </c>
      <c r="E1942" s="16" t="s">
        <v>63</v>
      </c>
      <c r="F1942" s="312"/>
      <c r="G1942" s="528"/>
      <c r="H1942" s="459">
        <f t="shared" si="25"/>
        <v>0</v>
      </c>
    </row>
    <row r="1943" spans="2:8" s="495" customFormat="1">
      <c r="B1943" s="20" t="s">
        <v>1651</v>
      </c>
      <c r="C1943" s="18" t="s">
        <v>1652</v>
      </c>
      <c r="D1943" s="50">
        <v>80</v>
      </c>
      <c r="E1943" s="16" t="s">
        <v>63</v>
      </c>
      <c r="F1943" s="312"/>
      <c r="G1943" s="528"/>
      <c r="H1943" s="459">
        <f t="shared" si="25"/>
        <v>0</v>
      </c>
    </row>
    <row r="1944" spans="2:8" s="495" customFormat="1" ht="30">
      <c r="B1944" s="20" t="s">
        <v>1653</v>
      </c>
      <c r="C1944" s="18" t="s">
        <v>1654</v>
      </c>
      <c r="D1944" s="50">
        <v>35</v>
      </c>
      <c r="E1944" s="16" t="s">
        <v>63</v>
      </c>
      <c r="F1944" s="312"/>
      <c r="G1944" s="528"/>
      <c r="H1944" s="459">
        <f t="shared" si="25"/>
        <v>0</v>
      </c>
    </row>
    <row r="1945" spans="2:8" s="495" customFormat="1" ht="30">
      <c r="B1945" s="20" t="s">
        <v>1655</v>
      </c>
      <c r="C1945" s="18" t="s">
        <v>1656</v>
      </c>
      <c r="D1945" s="50">
        <v>50</v>
      </c>
      <c r="E1945" s="16" t="s">
        <v>63</v>
      </c>
      <c r="F1945" s="312"/>
      <c r="G1945" s="528"/>
      <c r="H1945" s="459">
        <f t="shared" si="25"/>
        <v>0</v>
      </c>
    </row>
    <row r="1946" spans="2:8" s="495" customFormat="1" ht="30">
      <c r="B1946" s="20" t="s">
        <v>1657</v>
      </c>
      <c r="C1946" s="18" t="s">
        <v>1658</v>
      </c>
      <c r="D1946" s="50">
        <v>50</v>
      </c>
      <c r="E1946" s="16" t="s">
        <v>63</v>
      </c>
      <c r="F1946" s="312"/>
      <c r="G1946" s="528"/>
      <c r="H1946" s="459">
        <f t="shared" si="25"/>
        <v>0</v>
      </c>
    </row>
    <row r="1947" spans="2:8" s="495" customFormat="1">
      <c r="B1947" s="20" t="s">
        <v>1659</v>
      </c>
      <c r="C1947" s="18" t="s">
        <v>1660</v>
      </c>
      <c r="D1947" s="50">
        <v>1</v>
      </c>
      <c r="E1947" s="16" t="s">
        <v>63</v>
      </c>
      <c r="F1947" s="312"/>
      <c r="G1947" s="528"/>
      <c r="H1947" s="459">
        <f t="shared" si="25"/>
        <v>0</v>
      </c>
    </row>
    <row r="1948" spans="2:8" s="495" customFormat="1">
      <c r="B1948" s="20" t="s">
        <v>1661</v>
      </c>
      <c r="C1948" s="18" t="s">
        <v>1662</v>
      </c>
      <c r="D1948" s="50">
        <v>1</v>
      </c>
      <c r="E1948" s="16" t="s">
        <v>63</v>
      </c>
      <c r="F1948" s="312"/>
      <c r="G1948" s="528"/>
      <c r="H1948" s="459">
        <f t="shared" si="25"/>
        <v>0</v>
      </c>
    </row>
    <row r="1949" spans="2:8" s="495" customFormat="1">
      <c r="B1949" s="20" t="s">
        <v>1663</v>
      </c>
      <c r="C1949" s="18" t="s">
        <v>1664</v>
      </c>
      <c r="D1949" s="50">
        <v>1</v>
      </c>
      <c r="E1949" s="16" t="s">
        <v>63</v>
      </c>
      <c r="F1949" s="312"/>
      <c r="G1949" s="528"/>
      <c r="H1949" s="459">
        <f t="shared" si="25"/>
        <v>0</v>
      </c>
    </row>
    <row r="1950" spans="2:8" s="495" customFormat="1" ht="30">
      <c r="B1950" s="20" t="s">
        <v>1665</v>
      </c>
      <c r="C1950" s="18" t="s">
        <v>1666</v>
      </c>
      <c r="D1950" s="50">
        <v>50</v>
      </c>
      <c r="E1950" s="16" t="s">
        <v>63</v>
      </c>
      <c r="F1950" s="312"/>
      <c r="G1950" s="528"/>
      <c r="H1950" s="459">
        <f t="shared" si="25"/>
        <v>0</v>
      </c>
    </row>
    <row r="1951" spans="2:8" s="495" customFormat="1">
      <c r="B1951" s="20" t="s">
        <v>1667</v>
      </c>
      <c r="C1951" s="18" t="s">
        <v>1668</v>
      </c>
      <c r="D1951" s="50"/>
      <c r="E1951" s="16"/>
      <c r="F1951" s="15"/>
      <c r="G1951" s="504"/>
      <c r="H1951" s="459"/>
    </row>
    <row r="1952" spans="2:8" s="495" customFormat="1" ht="30">
      <c r="B1952" s="20"/>
      <c r="C1952" s="18" t="s">
        <v>1669</v>
      </c>
      <c r="D1952" s="50"/>
      <c r="E1952" s="16"/>
      <c r="F1952" s="15"/>
      <c r="G1952" s="504"/>
      <c r="H1952" s="459"/>
    </row>
    <row r="1953" spans="2:8" s="495" customFormat="1" ht="45.75" customHeight="1">
      <c r="B1953" s="20" t="s">
        <v>1670</v>
      </c>
      <c r="C1953" s="18" t="s">
        <v>1671</v>
      </c>
      <c r="D1953" s="50">
        <v>12000</v>
      </c>
      <c r="E1953" s="16" t="s">
        <v>74</v>
      </c>
      <c r="F1953" s="312"/>
      <c r="G1953" s="528"/>
      <c r="H1953" s="459">
        <f>ROUND($D1953*F1953,2)</f>
        <v>0</v>
      </c>
    </row>
    <row r="1954" spans="2:8" s="495" customFormat="1" ht="24" customHeight="1">
      <c r="B1954" s="20" t="s">
        <v>1672</v>
      </c>
      <c r="C1954" s="18" t="s">
        <v>1673</v>
      </c>
      <c r="D1954" s="50">
        <v>300</v>
      </c>
      <c r="E1954" s="16" t="s">
        <v>74</v>
      </c>
      <c r="F1954" s="312"/>
      <c r="G1954" s="528"/>
      <c r="H1954" s="459">
        <f>ROUND($D1954*F1954,2)</f>
        <v>0</v>
      </c>
    </row>
    <row r="1955" spans="2:8" s="495" customFormat="1" ht="30">
      <c r="B1955" s="20" t="s">
        <v>1674</v>
      </c>
      <c r="C1955" s="18" t="s">
        <v>1675</v>
      </c>
      <c r="D1955" s="50"/>
      <c r="E1955" s="16"/>
      <c r="F1955" s="50"/>
      <c r="G1955" s="504"/>
      <c r="H1955" s="459"/>
    </row>
    <row r="1956" spans="2:8" s="495" customFormat="1">
      <c r="B1956" s="20"/>
      <c r="C1956" s="18" t="s">
        <v>1676</v>
      </c>
      <c r="D1956" s="50">
        <v>50</v>
      </c>
      <c r="E1956" s="16" t="s">
        <v>74</v>
      </c>
      <c r="F1956" s="312"/>
      <c r="G1956" s="528"/>
      <c r="H1956" s="459">
        <f>ROUND($D1956*F1956,2)</f>
        <v>0</v>
      </c>
    </row>
    <row r="1957" spans="2:8" s="495" customFormat="1" ht="30">
      <c r="B1957" s="20" t="s">
        <v>1677</v>
      </c>
      <c r="C1957" s="18" t="s">
        <v>1678</v>
      </c>
      <c r="D1957" s="50"/>
      <c r="E1957" s="16"/>
      <c r="F1957" s="50"/>
      <c r="G1957" s="504"/>
      <c r="H1957" s="459"/>
    </row>
    <row r="1958" spans="2:8" s="495" customFormat="1">
      <c r="B1958" s="20"/>
      <c r="C1958" s="18" t="s">
        <v>1676</v>
      </c>
      <c r="D1958" s="50">
        <v>100</v>
      </c>
      <c r="E1958" s="16" t="s">
        <v>74</v>
      </c>
      <c r="F1958" s="312"/>
      <c r="G1958" s="528"/>
      <c r="H1958" s="459">
        <f>ROUND($D1958*F1958,2)</f>
        <v>0</v>
      </c>
    </row>
    <row r="1959" spans="2:8" s="495" customFormat="1">
      <c r="B1959" s="364"/>
      <c r="C1959" s="415" t="s">
        <v>1679</v>
      </c>
      <c r="D1959" s="361"/>
      <c r="E1959" s="362"/>
      <c r="F1959" s="363"/>
      <c r="G1959" s="529"/>
      <c r="H1959" s="455">
        <f>SUM(H1935:H1958)</f>
        <v>0</v>
      </c>
    </row>
    <row r="1960" spans="2:8" s="495" customFormat="1">
      <c r="B1960" s="20"/>
      <c r="C1960" s="14"/>
      <c r="D1960" s="50"/>
      <c r="E1960" s="16"/>
      <c r="F1960" s="23"/>
      <c r="G1960" s="527"/>
      <c r="H1960" s="482"/>
    </row>
    <row r="1961" spans="2:8" s="495" customFormat="1">
      <c r="B1961" s="13">
        <v>8.1999999999999993</v>
      </c>
      <c r="C1961" s="14" t="s">
        <v>1680</v>
      </c>
      <c r="D1961" s="50"/>
      <c r="E1961" s="16"/>
      <c r="F1961" s="15"/>
      <c r="G1961" s="504"/>
      <c r="H1961" s="460"/>
    </row>
    <row r="1962" spans="2:8" s="495" customFormat="1" ht="30">
      <c r="B1962" s="20"/>
      <c r="C1962" s="18" t="s">
        <v>1681</v>
      </c>
      <c r="D1962" s="50"/>
      <c r="E1962" s="16"/>
      <c r="F1962" s="15"/>
      <c r="G1962" s="504"/>
      <c r="H1962" s="460"/>
    </row>
    <row r="1963" spans="2:8" s="495" customFormat="1">
      <c r="B1963" s="20" t="s">
        <v>1682</v>
      </c>
      <c r="C1963" s="18" t="s">
        <v>1683</v>
      </c>
      <c r="D1963" s="50"/>
      <c r="E1963" s="16"/>
      <c r="F1963" s="15"/>
      <c r="G1963" s="504"/>
      <c r="H1963" s="460"/>
    </row>
    <row r="1964" spans="2:8" s="495" customFormat="1" ht="45">
      <c r="B1964" s="20" t="s">
        <v>1684</v>
      </c>
      <c r="C1964" s="18" t="s">
        <v>1685</v>
      </c>
      <c r="D1964" s="50">
        <v>72</v>
      </c>
      <c r="E1964" s="16" t="s">
        <v>63</v>
      </c>
      <c r="F1964" s="312"/>
      <c r="G1964" s="528"/>
      <c r="H1964" s="459">
        <f>ROUND($D1964*F1964,2)</f>
        <v>0</v>
      </c>
    </row>
    <row r="1965" spans="2:8" s="495" customFormat="1" ht="45">
      <c r="B1965" s="20" t="s">
        <v>1686</v>
      </c>
      <c r="C1965" s="18" t="s">
        <v>1687</v>
      </c>
      <c r="D1965" s="50">
        <v>31</v>
      </c>
      <c r="E1965" s="16" t="s">
        <v>63</v>
      </c>
      <c r="F1965" s="312"/>
      <c r="G1965" s="528"/>
      <c r="H1965" s="459">
        <f>ROUND($D1965*F1965,2)</f>
        <v>0</v>
      </c>
    </row>
    <row r="1966" spans="2:8" s="495" customFormat="1" ht="135">
      <c r="B1966" s="20" t="s">
        <v>1688</v>
      </c>
      <c r="C1966" s="18" t="s">
        <v>1689</v>
      </c>
      <c r="D1966" s="50">
        <v>7</v>
      </c>
      <c r="E1966" s="16" t="s">
        <v>63</v>
      </c>
      <c r="F1966" s="312"/>
      <c r="G1966" s="528"/>
      <c r="H1966" s="459">
        <f>ROUND($D1966*F1966,2)</f>
        <v>0</v>
      </c>
    </row>
    <row r="1967" spans="2:8" s="495" customFormat="1" ht="34.5" customHeight="1">
      <c r="B1967" s="20" t="s">
        <v>1690</v>
      </c>
      <c r="C1967" s="18" t="s">
        <v>1691</v>
      </c>
      <c r="D1967" s="50">
        <v>7</v>
      </c>
      <c r="E1967" s="16" t="s">
        <v>63</v>
      </c>
      <c r="F1967" s="312"/>
      <c r="G1967" s="528"/>
      <c r="H1967" s="459">
        <f>ROUND($D1967*F1967,2)</f>
        <v>0</v>
      </c>
    </row>
    <row r="1968" spans="2:8" s="495" customFormat="1">
      <c r="B1968" s="20" t="s">
        <v>1692</v>
      </c>
      <c r="C1968" s="18" t="s">
        <v>1693</v>
      </c>
      <c r="D1968" s="50"/>
      <c r="E1968" s="16"/>
      <c r="F1968" s="50"/>
      <c r="G1968" s="504"/>
      <c r="H1968" s="459"/>
    </row>
    <row r="1969" spans="2:8" s="495" customFormat="1" ht="30">
      <c r="B1969" s="20" t="s">
        <v>1694</v>
      </c>
      <c r="C1969" s="18" t="s">
        <v>1695</v>
      </c>
      <c r="D1969" s="50">
        <v>6000</v>
      </c>
      <c r="E1969" s="16" t="s">
        <v>63</v>
      </c>
      <c r="F1969" s="312"/>
      <c r="G1969" s="528"/>
      <c r="H1969" s="459">
        <f>ROUND($D1969*F1969,2)</f>
        <v>0</v>
      </c>
    </row>
    <row r="1970" spans="2:8" s="495" customFormat="1">
      <c r="B1970" s="20" t="s">
        <v>1696</v>
      </c>
      <c r="C1970" s="18" t="s">
        <v>1697</v>
      </c>
      <c r="D1970" s="50">
        <v>14000</v>
      </c>
      <c r="E1970" s="16" t="s">
        <v>63</v>
      </c>
      <c r="F1970" s="312"/>
      <c r="G1970" s="528"/>
      <c r="H1970" s="459">
        <f>ROUND($D1970*F1970,2)</f>
        <v>0</v>
      </c>
    </row>
    <row r="1971" spans="2:8" s="495" customFormat="1">
      <c r="B1971" s="20" t="s">
        <v>1698</v>
      </c>
      <c r="C1971" s="18" t="s">
        <v>1699</v>
      </c>
      <c r="D1971" s="50">
        <v>1000</v>
      </c>
      <c r="E1971" s="16" t="s">
        <v>63</v>
      </c>
      <c r="F1971" s="312"/>
      <c r="G1971" s="528"/>
      <c r="H1971" s="459">
        <f>ROUND($D1971*F1971,2)</f>
        <v>0</v>
      </c>
    </row>
    <row r="1972" spans="2:8" s="495" customFormat="1">
      <c r="B1972" s="20" t="s">
        <v>1700</v>
      </c>
      <c r="C1972" s="18" t="s">
        <v>1701</v>
      </c>
      <c r="D1972" s="50"/>
      <c r="E1972" s="16"/>
      <c r="F1972" s="50"/>
      <c r="G1972" s="504"/>
      <c r="H1972" s="459"/>
    </row>
    <row r="1973" spans="2:8" s="495" customFormat="1">
      <c r="B1973" s="20" t="s">
        <v>1702</v>
      </c>
      <c r="C1973" s="18" t="s">
        <v>1703</v>
      </c>
      <c r="D1973" s="50">
        <v>95</v>
      </c>
      <c r="E1973" s="16" t="s">
        <v>63</v>
      </c>
      <c r="F1973" s="312"/>
      <c r="G1973" s="528"/>
      <c r="H1973" s="459">
        <f>ROUND($D1973*F1973,2)</f>
        <v>0</v>
      </c>
    </row>
    <row r="1974" spans="2:8" s="495" customFormat="1">
      <c r="B1974" s="20" t="s">
        <v>1704</v>
      </c>
      <c r="C1974" s="18" t="s">
        <v>1705</v>
      </c>
      <c r="D1974" s="50"/>
      <c r="E1974" s="16"/>
      <c r="F1974" s="50"/>
      <c r="G1974" s="504"/>
      <c r="H1974" s="459"/>
    </row>
    <row r="1975" spans="2:8" s="495" customFormat="1" ht="45">
      <c r="B1975" s="20" t="s">
        <v>1706</v>
      </c>
      <c r="C1975" s="18" t="s">
        <v>1707</v>
      </c>
      <c r="D1975" s="50">
        <v>24</v>
      </c>
      <c r="E1975" s="16" t="s">
        <v>63</v>
      </c>
      <c r="F1975" s="312"/>
      <c r="G1975" s="528"/>
      <c r="H1975" s="459">
        <f>ROUND($D1975*F1975,2)</f>
        <v>0</v>
      </c>
    </row>
    <row r="1976" spans="2:8" s="495" customFormat="1">
      <c r="B1976" s="20" t="s">
        <v>1708</v>
      </c>
      <c r="C1976" s="18" t="s">
        <v>1709</v>
      </c>
      <c r="D1976" s="50"/>
      <c r="E1976" s="16"/>
      <c r="F1976" s="50"/>
      <c r="G1976" s="504"/>
      <c r="H1976" s="459"/>
    </row>
    <row r="1977" spans="2:8" s="495" customFormat="1">
      <c r="B1977" s="20" t="s">
        <v>1710</v>
      </c>
      <c r="C1977" s="18" t="s">
        <v>1711</v>
      </c>
      <c r="D1977" s="50">
        <v>200</v>
      </c>
      <c r="E1977" s="16" t="s">
        <v>74</v>
      </c>
      <c r="F1977" s="312"/>
      <c r="G1977" s="528"/>
      <c r="H1977" s="459">
        <f>ROUND($D1977*F1977,2)</f>
        <v>0</v>
      </c>
    </row>
    <row r="1978" spans="2:8" s="495" customFormat="1">
      <c r="B1978" s="364"/>
      <c r="C1978" s="415" t="s">
        <v>1679</v>
      </c>
      <c r="D1978" s="361"/>
      <c r="E1978" s="362"/>
      <c r="F1978" s="363"/>
      <c r="G1978" s="529"/>
      <c r="H1978" s="455">
        <f>SUM(H1964:H1977)</f>
        <v>0</v>
      </c>
    </row>
    <row r="1979" spans="2:8" s="495" customFormat="1">
      <c r="B1979" s="20"/>
      <c r="C1979" s="14"/>
      <c r="D1979" s="50"/>
      <c r="E1979" s="16"/>
      <c r="F1979" s="23"/>
      <c r="G1979" s="527"/>
      <c r="H1979" s="482"/>
    </row>
    <row r="1980" spans="2:8" s="495" customFormat="1">
      <c r="B1980" s="13">
        <v>8.3000000000000007</v>
      </c>
      <c r="C1980" s="14" t="s">
        <v>1712</v>
      </c>
      <c r="D1980" s="50"/>
      <c r="E1980" s="16"/>
      <c r="F1980" s="15"/>
      <c r="G1980" s="504"/>
      <c r="H1980" s="460"/>
    </row>
    <row r="1981" spans="2:8" s="495" customFormat="1" ht="30">
      <c r="B1981" s="20"/>
      <c r="C1981" s="18" t="s">
        <v>1713</v>
      </c>
      <c r="D1981" s="50"/>
      <c r="E1981" s="16"/>
      <c r="F1981" s="15"/>
      <c r="G1981" s="504"/>
      <c r="H1981" s="460"/>
    </row>
    <row r="1982" spans="2:8" s="495" customFormat="1">
      <c r="B1982" s="20" t="s">
        <v>1714</v>
      </c>
      <c r="C1982" s="18" t="s">
        <v>1715</v>
      </c>
      <c r="D1982" s="50"/>
      <c r="E1982" s="16"/>
      <c r="F1982" s="15"/>
      <c r="G1982" s="504"/>
      <c r="H1982" s="460"/>
    </row>
    <row r="1983" spans="2:8" s="495" customFormat="1" ht="45" customHeight="1">
      <c r="B1983" s="20" t="s">
        <v>1716</v>
      </c>
      <c r="C1983" s="18" t="s">
        <v>1717</v>
      </c>
      <c r="D1983" s="50">
        <v>50</v>
      </c>
      <c r="E1983" s="16" t="s">
        <v>63</v>
      </c>
      <c r="F1983" s="294"/>
      <c r="G1983" s="528"/>
      <c r="H1983" s="459">
        <f>ROUND($D1983*F1983,2)</f>
        <v>0</v>
      </c>
    </row>
    <row r="1984" spans="2:8" s="495" customFormat="1" ht="60">
      <c r="B1984" s="20" t="s">
        <v>1718</v>
      </c>
      <c r="C1984" s="18" t="s">
        <v>1719</v>
      </c>
      <c r="D1984" s="50"/>
      <c r="E1984" s="16"/>
      <c r="F1984" s="15"/>
      <c r="G1984" s="504"/>
      <c r="H1984" s="459"/>
    </row>
    <row r="1985" spans="2:8" s="495" customFormat="1">
      <c r="B1985" s="20" t="s">
        <v>1720</v>
      </c>
      <c r="C1985" s="18" t="s">
        <v>1721</v>
      </c>
      <c r="D1985" s="50">
        <v>40</v>
      </c>
      <c r="E1985" s="16" t="s">
        <v>63</v>
      </c>
      <c r="F1985" s="294"/>
      <c r="G1985" s="528"/>
      <c r="H1985" s="459">
        <f>ROUND($D1985*F1985,2)</f>
        <v>0</v>
      </c>
    </row>
    <row r="1986" spans="2:8" s="495" customFormat="1">
      <c r="B1986" s="20" t="s">
        <v>1722</v>
      </c>
      <c r="C1986" s="18" t="s">
        <v>1723</v>
      </c>
      <c r="D1986" s="50">
        <v>6</v>
      </c>
      <c r="E1986" s="16" t="s">
        <v>63</v>
      </c>
      <c r="F1986" s="294"/>
      <c r="G1986" s="528"/>
      <c r="H1986" s="459">
        <f>ROUND($D1986*F1986,2)</f>
        <v>0</v>
      </c>
    </row>
    <row r="1987" spans="2:8" s="495" customFormat="1">
      <c r="B1987" s="20"/>
      <c r="C1987" s="18" t="s">
        <v>1724</v>
      </c>
      <c r="D1987" s="50"/>
      <c r="E1987" s="16"/>
      <c r="F1987" s="15"/>
      <c r="G1987" s="504"/>
      <c r="H1987" s="459"/>
    </row>
    <row r="1988" spans="2:8" s="495" customFormat="1" ht="99.75" customHeight="1">
      <c r="B1988" s="20" t="s">
        <v>1725</v>
      </c>
      <c r="C1988" s="18" t="s">
        <v>1726</v>
      </c>
      <c r="D1988" s="50">
        <v>5</v>
      </c>
      <c r="E1988" s="16" t="s">
        <v>63</v>
      </c>
      <c r="F1988" s="294"/>
      <c r="G1988" s="528"/>
      <c r="H1988" s="459">
        <f t="shared" ref="H1988:H1994" si="26">ROUND($D1988*F1988,2)</f>
        <v>0</v>
      </c>
    </row>
    <row r="1989" spans="2:8" s="495" customFormat="1" ht="110.25" customHeight="1">
      <c r="B1989" s="20" t="s">
        <v>1727</v>
      </c>
      <c r="C1989" s="18" t="s">
        <v>1728</v>
      </c>
      <c r="D1989" s="50">
        <v>14</v>
      </c>
      <c r="E1989" s="16" t="s">
        <v>63</v>
      </c>
      <c r="F1989" s="294"/>
      <c r="G1989" s="528"/>
      <c r="H1989" s="459">
        <f t="shared" si="26"/>
        <v>0</v>
      </c>
    </row>
    <row r="1990" spans="2:8" s="495" customFormat="1">
      <c r="B1990" s="20" t="s">
        <v>1729</v>
      </c>
      <c r="C1990" s="18" t="s">
        <v>1730</v>
      </c>
      <c r="D1990" s="50">
        <v>500</v>
      </c>
      <c r="E1990" s="16" t="s">
        <v>63</v>
      </c>
      <c r="F1990" s="294"/>
      <c r="G1990" s="528"/>
      <c r="H1990" s="459">
        <f t="shared" si="26"/>
        <v>0</v>
      </c>
    </row>
    <row r="1991" spans="2:8" s="495" customFormat="1">
      <c r="B1991" s="20" t="s">
        <v>1731</v>
      </c>
      <c r="C1991" s="18" t="s">
        <v>1732</v>
      </c>
      <c r="D1991" s="50">
        <v>90</v>
      </c>
      <c r="E1991" s="16" t="s">
        <v>63</v>
      </c>
      <c r="F1991" s="294"/>
      <c r="G1991" s="528"/>
      <c r="H1991" s="459">
        <f t="shared" si="26"/>
        <v>0</v>
      </c>
    </row>
    <row r="1992" spans="2:8" s="495" customFormat="1">
      <c r="B1992" s="20" t="s">
        <v>1733</v>
      </c>
      <c r="C1992" s="18" t="s">
        <v>1734</v>
      </c>
      <c r="D1992" s="50">
        <v>1</v>
      </c>
      <c r="E1992" s="16" t="s">
        <v>63</v>
      </c>
      <c r="F1992" s="294"/>
      <c r="G1992" s="528"/>
      <c r="H1992" s="459">
        <f t="shared" si="26"/>
        <v>0</v>
      </c>
    </row>
    <row r="1993" spans="2:8" s="495" customFormat="1" ht="29.25" customHeight="1">
      <c r="B1993" s="20" t="s">
        <v>1735</v>
      </c>
      <c r="C1993" s="18" t="s">
        <v>1736</v>
      </c>
      <c r="D1993" s="50">
        <v>1</v>
      </c>
      <c r="E1993" s="16" t="s">
        <v>63</v>
      </c>
      <c r="F1993" s="294"/>
      <c r="G1993" s="528"/>
      <c r="H1993" s="459">
        <f t="shared" si="26"/>
        <v>0</v>
      </c>
    </row>
    <row r="1994" spans="2:8" s="495" customFormat="1" ht="90">
      <c r="B1994" s="20" t="s">
        <v>1737</v>
      </c>
      <c r="C1994" s="18" t="s">
        <v>1738</v>
      </c>
      <c r="D1994" s="50">
        <v>5</v>
      </c>
      <c r="E1994" s="16" t="s">
        <v>63</v>
      </c>
      <c r="F1994" s="294"/>
      <c r="G1994" s="528"/>
      <c r="H1994" s="459">
        <f t="shared" si="26"/>
        <v>0</v>
      </c>
    </row>
    <row r="1995" spans="2:8" s="495" customFormat="1">
      <c r="B1995" s="20" t="s">
        <v>1739</v>
      </c>
      <c r="C1995" s="18" t="s">
        <v>1740</v>
      </c>
      <c r="D1995" s="50"/>
      <c r="E1995" s="16"/>
      <c r="F1995" s="15"/>
      <c r="G1995" s="504"/>
      <c r="H1995" s="459"/>
    </row>
    <row r="1996" spans="2:8" s="495" customFormat="1" ht="60">
      <c r="B1996" s="20" t="s">
        <v>1741</v>
      </c>
      <c r="C1996" s="18" t="s">
        <v>1742</v>
      </c>
      <c r="D1996" s="50">
        <v>1</v>
      </c>
      <c r="E1996" s="16" t="s">
        <v>63</v>
      </c>
      <c r="F1996" s="294"/>
      <c r="G1996" s="528"/>
      <c r="H1996" s="459">
        <f>ROUND($D1996*F1996,2)</f>
        <v>0</v>
      </c>
    </row>
    <row r="1997" spans="2:8" s="495" customFormat="1">
      <c r="B1997" s="20" t="s">
        <v>1743</v>
      </c>
      <c r="C1997" s="18" t="s">
        <v>1744</v>
      </c>
      <c r="D1997" s="50">
        <v>1</v>
      </c>
      <c r="E1997" s="16" t="s">
        <v>63</v>
      </c>
      <c r="F1997" s="294"/>
      <c r="G1997" s="528"/>
      <c r="H1997" s="459">
        <f>ROUND($D1997*F1997,2)</f>
        <v>0</v>
      </c>
    </row>
    <row r="1998" spans="2:8" s="495" customFormat="1">
      <c r="B1998" s="20" t="s">
        <v>1745</v>
      </c>
      <c r="C1998" s="18" t="s">
        <v>1746</v>
      </c>
      <c r="D1998" s="50"/>
      <c r="E1998" s="16"/>
      <c r="F1998" s="15"/>
      <c r="G1998" s="504"/>
      <c r="H1998" s="459"/>
    </row>
    <row r="1999" spans="2:8" s="495" customFormat="1" ht="30">
      <c r="B1999" s="20"/>
      <c r="C1999" s="18" t="s">
        <v>1669</v>
      </c>
      <c r="D1999" s="50"/>
      <c r="E1999" s="16"/>
      <c r="F1999" s="15"/>
      <c r="G1999" s="504"/>
      <c r="H1999" s="459"/>
    </row>
    <row r="2000" spans="2:8" s="495" customFormat="1" ht="30">
      <c r="B2000" s="20" t="s">
        <v>1747</v>
      </c>
      <c r="C2000" s="18" t="s">
        <v>1748</v>
      </c>
      <c r="D2000" s="50"/>
      <c r="E2000" s="16"/>
      <c r="F2000" s="15"/>
      <c r="G2000" s="504"/>
      <c r="H2000" s="459"/>
    </row>
    <row r="2001" spans="2:8" s="495" customFormat="1">
      <c r="B2001" s="20" t="s">
        <v>1749</v>
      </c>
      <c r="C2001" s="18" t="s">
        <v>1750</v>
      </c>
      <c r="D2001" s="50">
        <v>6000</v>
      </c>
      <c r="E2001" s="16" t="s">
        <v>74</v>
      </c>
      <c r="F2001" s="294"/>
      <c r="G2001" s="528"/>
      <c r="H2001" s="459">
        <f>ROUND($D2001*F2001,2)</f>
        <v>0</v>
      </c>
    </row>
    <row r="2002" spans="2:8" s="495" customFormat="1">
      <c r="B2002" s="20" t="s">
        <v>1751</v>
      </c>
      <c r="C2002" s="18" t="s">
        <v>1752</v>
      </c>
      <c r="D2002" s="50">
        <v>6000</v>
      </c>
      <c r="E2002" s="16" t="s">
        <v>74</v>
      </c>
      <c r="F2002" s="294"/>
      <c r="G2002" s="528"/>
      <c r="H2002" s="459">
        <f>ROUND($D2002*F2002,2)</f>
        <v>0</v>
      </c>
    </row>
    <row r="2003" spans="2:8" s="495" customFormat="1">
      <c r="B2003" s="20" t="s">
        <v>1753</v>
      </c>
      <c r="C2003" s="18" t="s">
        <v>1754</v>
      </c>
      <c r="D2003" s="50">
        <v>6000</v>
      </c>
      <c r="E2003" s="16" t="s">
        <v>74</v>
      </c>
      <c r="F2003" s="294"/>
      <c r="G2003" s="528"/>
      <c r="H2003" s="459">
        <f>ROUND($D2003*F2003,2)</f>
        <v>0</v>
      </c>
    </row>
    <row r="2004" spans="2:8" s="495" customFormat="1" ht="30">
      <c r="B2004" s="20" t="s">
        <v>1755</v>
      </c>
      <c r="C2004" s="18" t="s">
        <v>1756</v>
      </c>
      <c r="D2004" s="50">
        <v>500</v>
      </c>
      <c r="E2004" s="16" t="s">
        <v>74</v>
      </c>
      <c r="F2004" s="294"/>
      <c r="G2004" s="528"/>
      <c r="H2004" s="459">
        <f>ROUND($D2004*F2004,2)</f>
        <v>0</v>
      </c>
    </row>
    <row r="2005" spans="2:8" s="495" customFormat="1">
      <c r="B2005" s="20" t="s">
        <v>1757</v>
      </c>
      <c r="C2005" s="18" t="s">
        <v>1758</v>
      </c>
      <c r="D2005" s="50">
        <v>500</v>
      </c>
      <c r="E2005" s="16" t="s">
        <v>74</v>
      </c>
      <c r="F2005" s="294"/>
      <c r="G2005" s="528"/>
      <c r="H2005" s="459">
        <f>ROUND($D2005*F2005,2)</f>
        <v>0</v>
      </c>
    </row>
    <row r="2006" spans="2:8" s="495" customFormat="1">
      <c r="B2006" s="364"/>
      <c r="C2006" s="415" t="s">
        <v>1759</v>
      </c>
      <c r="D2006" s="361"/>
      <c r="E2006" s="362"/>
      <c r="F2006" s="363"/>
      <c r="G2006" s="529"/>
      <c r="H2006" s="455">
        <f>SUM(H1983:H2005)</f>
        <v>0</v>
      </c>
    </row>
    <row r="2007" spans="2:8" s="495" customFormat="1">
      <c r="B2007" s="8"/>
      <c r="C2007" s="9"/>
      <c r="D2007" s="144"/>
      <c r="E2007" s="11"/>
      <c r="F2007" s="10"/>
      <c r="G2007" s="527"/>
      <c r="H2007" s="480"/>
    </row>
    <row r="2008" spans="2:8" s="495" customFormat="1">
      <c r="B2008" s="13">
        <v>8.4</v>
      </c>
      <c r="C2008" s="14" t="s">
        <v>1760</v>
      </c>
      <c r="D2008" s="50"/>
      <c r="E2008" s="16"/>
      <c r="F2008" s="15"/>
      <c r="G2008" s="504"/>
      <c r="H2008" s="460"/>
    </row>
    <row r="2009" spans="2:8" s="495" customFormat="1" ht="30">
      <c r="B2009" s="20"/>
      <c r="C2009" s="18" t="s">
        <v>1761</v>
      </c>
      <c r="D2009" s="50"/>
      <c r="E2009" s="16"/>
      <c r="F2009" s="15"/>
      <c r="G2009" s="504"/>
      <c r="H2009" s="460"/>
    </row>
    <row r="2010" spans="2:8" s="495" customFormat="1" ht="69.75" customHeight="1">
      <c r="B2010" s="20" t="s">
        <v>1762</v>
      </c>
      <c r="C2010" s="18" t="s">
        <v>1763</v>
      </c>
      <c r="D2010" s="50">
        <v>1</v>
      </c>
      <c r="E2010" s="16" t="s">
        <v>63</v>
      </c>
      <c r="F2010" s="294"/>
      <c r="G2010" s="528"/>
      <c r="H2010" s="459">
        <f>ROUND($D2010*F2010,2)</f>
        <v>0</v>
      </c>
    </row>
    <row r="2011" spans="2:8" s="495" customFormat="1" ht="180" customHeight="1">
      <c r="B2011" s="20" t="s">
        <v>1764</v>
      </c>
      <c r="C2011" s="18" t="s">
        <v>1765</v>
      </c>
      <c r="D2011" s="50">
        <v>1</v>
      </c>
      <c r="E2011" s="16" t="s">
        <v>462</v>
      </c>
      <c r="F2011" s="294"/>
      <c r="G2011" s="528"/>
      <c r="H2011" s="459">
        <f>ROUND($D2011*F2011,2)</f>
        <v>0</v>
      </c>
    </row>
    <row r="2012" spans="2:8" s="495" customFormat="1">
      <c r="B2012" s="20"/>
      <c r="C2012" s="18" t="s">
        <v>47</v>
      </c>
      <c r="D2012" s="50"/>
      <c r="E2012" s="16"/>
      <c r="F2012" s="15"/>
      <c r="G2012" s="504"/>
      <c r="H2012" s="459"/>
    </row>
    <row r="2013" spans="2:8" s="495" customFormat="1">
      <c r="B2013" s="20"/>
      <c r="C2013" s="18" t="s">
        <v>1766</v>
      </c>
      <c r="D2013" s="50"/>
      <c r="E2013" s="16"/>
      <c r="F2013" s="15"/>
      <c r="G2013" s="504"/>
      <c r="H2013" s="459"/>
    </row>
    <row r="2014" spans="2:8" s="495" customFormat="1">
      <c r="B2014" s="20"/>
      <c r="C2014" s="18"/>
      <c r="D2014" s="50"/>
      <c r="E2014" s="16"/>
      <c r="F2014" s="15"/>
      <c r="G2014" s="504"/>
      <c r="H2014" s="459"/>
    </row>
    <row r="2015" spans="2:8" s="495" customFormat="1" ht="30">
      <c r="B2015" s="20" t="s">
        <v>1767</v>
      </c>
      <c r="C2015" s="18" t="s">
        <v>1768</v>
      </c>
      <c r="D2015" s="50">
        <v>1</v>
      </c>
      <c r="E2015" s="16" t="s">
        <v>462</v>
      </c>
      <c r="F2015" s="294"/>
      <c r="G2015" s="528"/>
      <c r="H2015" s="459">
        <f>ROUND($D2015*F2015,2)</f>
        <v>0</v>
      </c>
    </row>
    <row r="2016" spans="2:8" s="495" customFormat="1" ht="45">
      <c r="B2016" s="20"/>
      <c r="C2016" s="18" t="s">
        <v>1769</v>
      </c>
      <c r="D2016" s="50"/>
      <c r="E2016" s="16"/>
      <c r="F2016" s="15"/>
      <c r="G2016" s="504"/>
      <c r="H2016" s="459"/>
    </row>
    <row r="2017" spans="2:8" s="495" customFormat="1" ht="45">
      <c r="B2017" s="20"/>
      <c r="C2017" s="18" t="s">
        <v>1770</v>
      </c>
      <c r="D2017" s="144"/>
      <c r="E2017" s="177"/>
      <c r="F2017" s="108"/>
      <c r="G2017" s="504"/>
      <c r="H2017" s="459"/>
    </row>
    <row r="2018" spans="2:8" s="495" customFormat="1" ht="30">
      <c r="B2018" s="20"/>
      <c r="C2018" s="18" t="s">
        <v>1771</v>
      </c>
      <c r="D2018" s="144"/>
      <c r="E2018" s="177"/>
      <c r="F2018" s="108"/>
      <c r="G2018" s="504"/>
      <c r="H2018" s="459"/>
    </row>
    <row r="2019" spans="2:8" s="495" customFormat="1" ht="47.25" customHeight="1">
      <c r="B2019" s="20"/>
      <c r="C2019" s="18" t="s">
        <v>1772</v>
      </c>
      <c r="D2019" s="144"/>
      <c r="E2019" s="177"/>
      <c r="F2019" s="108"/>
      <c r="G2019" s="504"/>
      <c r="H2019" s="459"/>
    </row>
    <row r="2020" spans="2:8" s="495" customFormat="1" ht="45">
      <c r="B2020" s="20"/>
      <c r="C2020" s="18" t="s">
        <v>1773</v>
      </c>
      <c r="D2020" s="144"/>
      <c r="E2020" s="177"/>
      <c r="F2020" s="108"/>
      <c r="G2020" s="504"/>
      <c r="H2020" s="459"/>
    </row>
    <row r="2021" spans="2:8" s="495" customFormat="1">
      <c r="B2021" s="20" t="s">
        <v>1774</v>
      </c>
      <c r="C2021" s="18" t="s">
        <v>1775</v>
      </c>
      <c r="D2021" s="144"/>
      <c r="E2021" s="177"/>
      <c r="F2021" s="108"/>
      <c r="G2021" s="504"/>
      <c r="H2021" s="459"/>
    </row>
    <row r="2022" spans="2:8" s="495" customFormat="1" ht="90">
      <c r="B2022" s="20"/>
      <c r="C2022" s="18" t="s">
        <v>1776</v>
      </c>
      <c r="D2022" s="144"/>
      <c r="E2022" s="177"/>
      <c r="F2022" s="108"/>
      <c r="G2022" s="504"/>
      <c r="H2022" s="459"/>
    </row>
    <row r="2023" spans="2:8" s="495" customFormat="1" ht="30">
      <c r="B2023" s="20" t="s">
        <v>1777</v>
      </c>
      <c r="C2023" s="18" t="s">
        <v>1778</v>
      </c>
      <c r="D2023" s="144"/>
      <c r="E2023" s="177"/>
      <c r="F2023" s="108"/>
      <c r="G2023" s="504"/>
      <c r="H2023" s="459"/>
    </row>
    <row r="2024" spans="2:8" s="495" customFormat="1">
      <c r="B2024" s="20"/>
      <c r="C2024" s="18" t="s">
        <v>1779</v>
      </c>
      <c r="D2024" s="144">
        <v>7</v>
      </c>
      <c r="E2024" s="177" t="s">
        <v>462</v>
      </c>
      <c r="F2024" s="313"/>
      <c r="G2024" s="528"/>
      <c r="H2024" s="459">
        <f>ROUND($D2024*F2024,2)</f>
        <v>0</v>
      </c>
    </row>
    <row r="2025" spans="2:8" s="495" customFormat="1">
      <c r="B2025" s="20"/>
      <c r="C2025" s="18" t="s">
        <v>1780</v>
      </c>
      <c r="D2025" s="144"/>
      <c r="E2025" s="177"/>
      <c r="F2025" s="108"/>
      <c r="G2025" s="504"/>
      <c r="H2025" s="459"/>
    </row>
    <row r="2026" spans="2:8" s="495" customFormat="1" ht="30">
      <c r="B2026" s="20" t="s">
        <v>1781</v>
      </c>
      <c r="C2026" s="18" t="s">
        <v>1782</v>
      </c>
      <c r="D2026" s="144">
        <v>7</v>
      </c>
      <c r="E2026" s="177" t="s">
        <v>462</v>
      </c>
      <c r="F2026" s="313"/>
      <c r="G2026" s="528"/>
      <c r="H2026" s="459">
        <f>ROUND($D2026*F2026,2)</f>
        <v>0</v>
      </c>
    </row>
    <row r="2027" spans="2:8" s="495" customFormat="1" ht="30">
      <c r="B2027" s="20" t="s">
        <v>1783</v>
      </c>
      <c r="C2027" s="18" t="s">
        <v>1784</v>
      </c>
      <c r="D2027" s="144"/>
      <c r="E2027" s="177"/>
      <c r="F2027" s="108"/>
      <c r="G2027" s="504"/>
      <c r="H2027" s="459"/>
    </row>
    <row r="2028" spans="2:8" s="495" customFormat="1">
      <c r="B2028" s="20"/>
      <c r="C2028" s="18" t="s">
        <v>1785</v>
      </c>
      <c r="D2028" s="144">
        <v>3</v>
      </c>
      <c r="E2028" s="177" t="s">
        <v>462</v>
      </c>
      <c r="F2028" s="313"/>
      <c r="G2028" s="528"/>
      <c r="H2028" s="459">
        <f>ROUND($D2028*F2028,2)</f>
        <v>0</v>
      </c>
    </row>
    <row r="2029" spans="2:8" s="495" customFormat="1">
      <c r="B2029" s="20"/>
      <c r="C2029" s="18" t="s">
        <v>1786</v>
      </c>
      <c r="D2029" s="144"/>
      <c r="E2029" s="177"/>
      <c r="F2029" s="108"/>
      <c r="G2029" s="504"/>
      <c r="H2029" s="459"/>
    </row>
    <row r="2030" spans="2:8" s="495" customFormat="1" ht="30">
      <c r="B2030" s="20" t="s">
        <v>1787</v>
      </c>
      <c r="C2030" s="18" t="s">
        <v>1782</v>
      </c>
      <c r="D2030" s="144">
        <v>3</v>
      </c>
      <c r="E2030" s="177" t="s">
        <v>462</v>
      </c>
      <c r="F2030" s="313"/>
      <c r="G2030" s="528"/>
      <c r="H2030" s="459">
        <f>ROUND($D2030*F2030,2)</f>
        <v>0</v>
      </c>
    </row>
    <row r="2031" spans="2:8" s="495" customFormat="1" ht="30">
      <c r="B2031" s="20" t="s">
        <v>1788</v>
      </c>
      <c r="C2031" s="18" t="s">
        <v>1789</v>
      </c>
      <c r="D2031" s="144"/>
      <c r="E2031" s="177"/>
      <c r="F2031" s="108"/>
      <c r="G2031" s="504"/>
      <c r="H2031" s="459"/>
    </row>
    <row r="2032" spans="2:8" s="495" customFormat="1">
      <c r="B2032" s="20"/>
      <c r="C2032" s="18" t="s">
        <v>1790</v>
      </c>
      <c r="D2032" s="144">
        <v>1</v>
      </c>
      <c r="E2032" s="177" t="s">
        <v>462</v>
      </c>
      <c r="F2032" s="313"/>
      <c r="G2032" s="528"/>
      <c r="H2032" s="459">
        <f>ROUND($D2032*F2032,2)</f>
        <v>0</v>
      </c>
    </row>
    <row r="2033" spans="2:8" s="495" customFormat="1">
      <c r="B2033" s="20"/>
      <c r="C2033" s="18" t="s">
        <v>1791</v>
      </c>
      <c r="D2033" s="144"/>
      <c r="E2033" s="177"/>
      <c r="F2033" s="108"/>
      <c r="G2033" s="504"/>
      <c r="H2033" s="459"/>
    </row>
    <row r="2034" spans="2:8" s="495" customFormat="1" ht="30">
      <c r="B2034" s="20" t="s">
        <v>1792</v>
      </c>
      <c r="C2034" s="18" t="s">
        <v>1782</v>
      </c>
      <c r="D2034" s="144">
        <v>1</v>
      </c>
      <c r="E2034" s="177" t="s">
        <v>462</v>
      </c>
      <c r="F2034" s="313"/>
      <c r="G2034" s="528"/>
      <c r="H2034" s="459">
        <f>ROUND($D2034*F2034,2)</f>
        <v>0</v>
      </c>
    </row>
    <row r="2035" spans="2:8" s="495" customFormat="1">
      <c r="B2035" s="20"/>
      <c r="C2035" s="18" t="s">
        <v>47</v>
      </c>
      <c r="D2035" s="144"/>
      <c r="E2035" s="177"/>
      <c r="F2035" s="108"/>
      <c r="G2035" s="504"/>
      <c r="H2035" s="459"/>
    </row>
    <row r="2036" spans="2:8" s="495" customFormat="1" ht="45">
      <c r="B2036" s="20"/>
      <c r="C2036" s="18" t="s">
        <v>1793</v>
      </c>
      <c r="D2036" s="144"/>
      <c r="E2036" s="177"/>
      <c r="F2036" s="108"/>
      <c r="G2036" s="504"/>
      <c r="H2036" s="459"/>
    </row>
    <row r="2037" spans="2:8" s="495" customFormat="1">
      <c r="B2037" s="20"/>
      <c r="C2037" s="18"/>
      <c r="D2037" s="144"/>
      <c r="E2037" s="177"/>
      <c r="F2037" s="108"/>
      <c r="G2037" s="504"/>
      <c r="H2037" s="459"/>
    </row>
    <row r="2038" spans="2:8" s="495" customFormat="1" ht="45">
      <c r="B2038" s="20"/>
      <c r="C2038" s="18" t="s">
        <v>1794</v>
      </c>
      <c r="D2038" s="144"/>
      <c r="E2038" s="177"/>
      <c r="F2038" s="108"/>
      <c r="G2038" s="504"/>
      <c r="H2038" s="459"/>
    </row>
    <row r="2039" spans="2:8" s="495" customFormat="1">
      <c r="B2039" s="20" t="s">
        <v>1795</v>
      </c>
      <c r="C2039" s="18" t="s">
        <v>1796</v>
      </c>
      <c r="D2039" s="144"/>
      <c r="E2039" s="177"/>
      <c r="F2039" s="108"/>
      <c r="G2039" s="504"/>
      <c r="H2039" s="459"/>
    </row>
    <row r="2040" spans="2:8" s="495" customFormat="1">
      <c r="B2040" s="20" t="s">
        <v>1797</v>
      </c>
      <c r="C2040" s="18" t="s">
        <v>1798</v>
      </c>
      <c r="D2040" s="144">
        <v>10</v>
      </c>
      <c r="E2040" s="177" t="s">
        <v>63</v>
      </c>
      <c r="F2040" s="313"/>
      <c r="G2040" s="528"/>
      <c r="H2040" s="459">
        <f>ROUND($D2040*F2040,2)</f>
        <v>0</v>
      </c>
    </row>
    <row r="2041" spans="2:8" s="495" customFormat="1">
      <c r="B2041" s="20"/>
      <c r="C2041" s="18"/>
      <c r="D2041" s="144"/>
      <c r="E2041" s="177"/>
      <c r="F2041" s="108"/>
      <c r="G2041" s="504"/>
      <c r="H2041" s="459"/>
    </row>
    <row r="2042" spans="2:8" s="495" customFormat="1">
      <c r="B2042" s="20" t="s">
        <v>1799</v>
      </c>
      <c r="C2042" s="18" t="s">
        <v>1800</v>
      </c>
      <c r="D2042" s="144"/>
      <c r="E2042" s="177"/>
      <c r="F2042" s="108"/>
      <c r="G2042" s="504"/>
      <c r="H2042" s="459"/>
    </row>
    <row r="2043" spans="2:8" s="495" customFormat="1" ht="30">
      <c r="B2043" s="20"/>
      <c r="C2043" s="18" t="s">
        <v>1669</v>
      </c>
      <c r="D2043" s="144"/>
      <c r="E2043" s="177"/>
      <c r="F2043" s="108"/>
      <c r="G2043" s="504"/>
      <c r="H2043" s="459"/>
    </row>
    <row r="2044" spans="2:8" s="495" customFormat="1" ht="30">
      <c r="B2044" s="20" t="s">
        <v>1801</v>
      </c>
      <c r="C2044" s="18" t="s">
        <v>1802</v>
      </c>
      <c r="D2044" s="144">
        <v>4000</v>
      </c>
      <c r="E2044" s="16" t="s">
        <v>74</v>
      </c>
      <c r="F2044" s="313"/>
      <c r="G2044" s="528"/>
      <c r="H2044" s="459">
        <f>ROUND($D2044*F2044,2)</f>
        <v>0</v>
      </c>
    </row>
    <row r="2045" spans="2:8" s="495" customFormat="1" ht="30">
      <c r="B2045" s="20" t="s">
        <v>1803</v>
      </c>
      <c r="C2045" s="18" t="s">
        <v>1804</v>
      </c>
      <c r="D2045" s="144">
        <v>200</v>
      </c>
      <c r="E2045" s="16" t="s">
        <v>74</v>
      </c>
      <c r="F2045" s="313"/>
      <c r="G2045" s="528"/>
      <c r="H2045" s="459">
        <f>ROUND($D2045*F2045,2)</f>
        <v>0</v>
      </c>
    </row>
    <row r="2046" spans="2:8" s="495" customFormat="1" ht="30">
      <c r="B2046" s="20" t="s">
        <v>1805</v>
      </c>
      <c r="C2046" s="18" t="s">
        <v>1806</v>
      </c>
      <c r="D2046" s="144">
        <v>200</v>
      </c>
      <c r="E2046" s="16" t="s">
        <v>74</v>
      </c>
      <c r="F2046" s="313"/>
      <c r="G2046" s="528"/>
      <c r="H2046" s="459">
        <f>ROUND($D2046*F2046,2)</f>
        <v>0</v>
      </c>
    </row>
    <row r="2047" spans="2:8" s="495" customFormat="1">
      <c r="B2047" s="20"/>
      <c r="C2047" s="18"/>
      <c r="D2047" s="144"/>
      <c r="E2047" s="177"/>
      <c r="F2047" s="108"/>
      <c r="G2047" s="504"/>
      <c r="H2047" s="459"/>
    </row>
    <row r="2048" spans="2:8" s="495" customFormat="1">
      <c r="B2048" s="20" t="s">
        <v>1807</v>
      </c>
      <c r="C2048" s="18" t="s">
        <v>1808</v>
      </c>
      <c r="D2048" s="144">
        <v>200</v>
      </c>
      <c r="E2048" s="16" t="s">
        <v>74</v>
      </c>
      <c r="F2048" s="313"/>
      <c r="G2048" s="528"/>
      <c r="H2048" s="459">
        <f>ROUND($D2048*F2048,2)</f>
        <v>0</v>
      </c>
    </row>
    <row r="2049" spans="2:8" s="495" customFormat="1" ht="30">
      <c r="B2049" s="20" t="s">
        <v>1809</v>
      </c>
      <c r="C2049" s="18" t="s">
        <v>1678</v>
      </c>
      <c r="D2049" s="144"/>
      <c r="E2049" s="177"/>
      <c r="F2049" s="108"/>
      <c r="G2049" s="504"/>
      <c r="H2049" s="459"/>
    </row>
    <row r="2050" spans="2:8" s="495" customFormat="1">
      <c r="B2050" s="20"/>
      <c r="C2050" s="18" t="s">
        <v>1810</v>
      </c>
      <c r="D2050" s="144">
        <v>200</v>
      </c>
      <c r="E2050" s="16" t="s">
        <v>74</v>
      </c>
      <c r="F2050" s="313"/>
      <c r="G2050" s="528"/>
      <c r="H2050" s="459">
        <f>ROUND($D2050*F2050,2)</f>
        <v>0</v>
      </c>
    </row>
    <row r="2051" spans="2:8" s="495" customFormat="1">
      <c r="B2051" s="364"/>
      <c r="C2051" s="415" t="s">
        <v>1811</v>
      </c>
      <c r="D2051" s="368"/>
      <c r="E2051" s="416"/>
      <c r="F2051" s="405"/>
      <c r="G2051" s="529"/>
      <c r="H2051" s="478">
        <f>SUM(H2010:H2050)</f>
        <v>0</v>
      </c>
    </row>
    <row r="2052" spans="2:8" s="495" customFormat="1">
      <c r="B2052" s="20"/>
      <c r="C2052" s="14"/>
      <c r="D2052" s="144"/>
      <c r="E2052" s="177"/>
      <c r="F2052" s="133"/>
      <c r="G2052" s="527"/>
      <c r="H2052" s="480"/>
    </row>
    <row r="2053" spans="2:8" s="495" customFormat="1">
      <c r="B2053" s="13">
        <v>8.5</v>
      </c>
      <c r="C2053" s="21" t="s">
        <v>1812</v>
      </c>
      <c r="D2053" s="144"/>
      <c r="E2053" s="177"/>
      <c r="F2053" s="108"/>
      <c r="G2053" s="504"/>
      <c r="H2053" s="481"/>
    </row>
    <row r="2054" spans="2:8" s="495" customFormat="1" ht="30">
      <c r="B2054" s="20"/>
      <c r="C2054" s="18" t="s">
        <v>1813</v>
      </c>
      <c r="D2054" s="144"/>
      <c r="E2054" s="177"/>
      <c r="F2054" s="108"/>
      <c r="G2054" s="504"/>
      <c r="H2054" s="481"/>
    </row>
    <row r="2055" spans="2:8" s="495" customFormat="1">
      <c r="B2055" s="20" t="s">
        <v>1814</v>
      </c>
      <c r="C2055" s="18" t="s">
        <v>1815</v>
      </c>
      <c r="D2055" s="144"/>
      <c r="E2055" s="177"/>
      <c r="F2055" s="108"/>
      <c r="G2055" s="504"/>
      <c r="H2055" s="481"/>
    </row>
    <row r="2056" spans="2:8" s="495" customFormat="1" ht="30">
      <c r="B2056" s="20" t="s">
        <v>1816</v>
      </c>
      <c r="C2056" s="18" t="s">
        <v>1817</v>
      </c>
      <c r="D2056" s="144">
        <v>55</v>
      </c>
      <c r="E2056" s="177" t="s">
        <v>63</v>
      </c>
      <c r="F2056" s="313"/>
      <c r="G2056" s="528"/>
      <c r="H2056" s="459">
        <f t="shared" ref="H2056:H2061" si="27">ROUND($D2056*F2056,2)</f>
        <v>0</v>
      </c>
    </row>
    <row r="2057" spans="2:8" s="495" customFormat="1">
      <c r="B2057" s="20" t="s">
        <v>1818</v>
      </c>
      <c r="C2057" s="18" t="s">
        <v>1819</v>
      </c>
      <c r="D2057" s="144">
        <v>1</v>
      </c>
      <c r="E2057" s="177" t="s">
        <v>63</v>
      </c>
      <c r="F2057" s="313"/>
      <c r="G2057" s="528"/>
      <c r="H2057" s="459">
        <f t="shared" si="27"/>
        <v>0</v>
      </c>
    </row>
    <row r="2058" spans="2:8" s="495" customFormat="1">
      <c r="B2058" s="20" t="s">
        <v>1820</v>
      </c>
      <c r="C2058" s="18" t="s">
        <v>1821</v>
      </c>
      <c r="D2058" s="144">
        <v>1</v>
      </c>
      <c r="E2058" s="177" t="s">
        <v>63</v>
      </c>
      <c r="F2058" s="313"/>
      <c r="G2058" s="528"/>
      <c r="H2058" s="459">
        <f t="shared" si="27"/>
        <v>0</v>
      </c>
    </row>
    <row r="2059" spans="2:8" s="495" customFormat="1" ht="75">
      <c r="B2059" s="20" t="s">
        <v>1822</v>
      </c>
      <c r="C2059" s="18" t="s">
        <v>1823</v>
      </c>
      <c r="D2059" s="144">
        <v>1</v>
      </c>
      <c r="E2059" s="177" t="s">
        <v>462</v>
      </c>
      <c r="F2059" s="313"/>
      <c r="G2059" s="528"/>
      <c r="H2059" s="459">
        <f t="shared" si="27"/>
        <v>0</v>
      </c>
    </row>
    <row r="2060" spans="2:8" s="495" customFormat="1" ht="30">
      <c r="B2060" s="20" t="s">
        <v>1824</v>
      </c>
      <c r="C2060" s="18" t="s">
        <v>1825</v>
      </c>
      <c r="D2060" s="144">
        <v>1</v>
      </c>
      <c r="E2060" s="177" t="s">
        <v>63</v>
      </c>
      <c r="F2060" s="313"/>
      <c r="G2060" s="528"/>
      <c r="H2060" s="459">
        <f t="shared" si="27"/>
        <v>0</v>
      </c>
    </row>
    <row r="2061" spans="2:8" s="495" customFormat="1" ht="60">
      <c r="B2061" s="20" t="s">
        <v>1826</v>
      </c>
      <c r="C2061" s="18" t="s">
        <v>1827</v>
      </c>
      <c r="D2061" s="144">
        <v>1</v>
      </c>
      <c r="E2061" s="177" t="s">
        <v>63</v>
      </c>
      <c r="F2061" s="313"/>
      <c r="G2061" s="528"/>
      <c r="H2061" s="459">
        <f t="shared" si="27"/>
        <v>0</v>
      </c>
    </row>
    <row r="2062" spans="2:8" s="495" customFormat="1">
      <c r="B2062" s="20" t="s">
        <v>1828</v>
      </c>
      <c r="C2062" s="18" t="s">
        <v>1829</v>
      </c>
      <c r="D2062" s="144"/>
      <c r="E2062" s="177"/>
      <c r="F2062" s="108"/>
      <c r="G2062" s="504"/>
      <c r="H2062" s="459"/>
    </row>
    <row r="2063" spans="2:8" s="495" customFormat="1" ht="30">
      <c r="B2063" s="20"/>
      <c r="C2063" s="18" t="s">
        <v>1669</v>
      </c>
      <c r="D2063" s="144"/>
      <c r="E2063" s="177"/>
      <c r="F2063" s="108"/>
      <c r="G2063" s="504"/>
      <c r="H2063" s="459"/>
    </row>
    <row r="2064" spans="2:8" s="495" customFormat="1" ht="30">
      <c r="B2064" s="20" t="s">
        <v>1830</v>
      </c>
      <c r="C2064" s="18" t="s">
        <v>1831</v>
      </c>
      <c r="D2064" s="144">
        <v>4500</v>
      </c>
      <c r="E2064" s="16" t="s">
        <v>74</v>
      </c>
      <c r="F2064" s="313"/>
      <c r="G2064" s="528"/>
      <c r="H2064" s="459">
        <f>ROUND($D2064*F2064,2)</f>
        <v>0</v>
      </c>
    </row>
    <row r="2065" spans="2:8" s="495" customFormat="1">
      <c r="B2065" s="364"/>
      <c r="C2065" s="415" t="s">
        <v>1679</v>
      </c>
      <c r="D2065" s="368"/>
      <c r="E2065" s="416"/>
      <c r="F2065" s="399"/>
      <c r="G2065" s="529"/>
      <c r="H2065" s="478">
        <f>SUM(H2056:H2064)</f>
        <v>0</v>
      </c>
    </row>
    <row r="2066" spans="2:8" s="495" customFormat="1">
      <c r="B2066" s="20"/>
      <c r="C2066" s="14"/>
      <c r="D2066" s="144"/>
      <c r="E2066" s="177"/>
      <c r="F2066" s="10"/>
      <c r="G2066" s="527"/>
      <c r="H2066" s="480"/>
    </row>
    <row r="2067" spans="2:8" s="495" customFormat="1">
      <c r="B2067" s="417"/>
      <c r="C2067" s="415" t="s">
        <v>1832</v>
      </c>
      <c r="D2067" s="368"/>
      <c r="E2067" s="416"/>
      <c r="F2067" s="399"/>
      <c r="G2067" s="529"/>
      <c r="H2067" s="478">
        <f>H2065+H2051+H2006+H1978+H1959</f>
        <v>0</v>
      </c>
    </row>
    <row r="2068" spans="2:8" s="495" customFormat="1">
      <c r="B2068" s="88"/>
      <c r="C2068" s="260"/>
      <c r="D2068" s="283"/>
      <c r="E2068" s="81"/>
      <c r="F2068" s="231"/>
      <c r="G2068" s="532"/>
      <c r="H2068" s="479"/>
    </row>
    <row r="2069" spans="2:8" s="495" customFormat="1">
      <c r="B2069" s="128">
        <v>9</v>
      </c>
      <c r="C2069" s="129" t="s">
        <v>44</v>
      </c>
      <c r="D2069" s="132"/>
      <c r="E2069" s="131"/>
      <c r="F2069" s="130"/>
      <c r="G2069" s="516"/>
      <c r="H2069" s="445"/>
    </row>
    <row r="2070" spans="2:8" s="495" customFormat="1">
      <c r="B2070" s="8"/>
      <c r="C2070" s="9" t="s">
        <v>3</v>
      </c>
      <c r="D2070" s="144"/>
      <c r="E2070" s="11"/>
      <c r="F2070" s="10"/>
      <c r="G2070" s="527"/>
      <c r="H2070" s="480"/>
    </row>
    <row r="2071" spans="2:8" s="495" customFormat="1">
      <c r="B2071" s="371"/>
      <c r="C2071" s="367" t="s">
        <v>1833</v>
      </c>
      <c r="D2071" s="368"/>
      <c r="E2071" s="369"/>
      <c r="F2071" s="399"/>
      <c r="G2071" s="529"/>
      <c r="H2071" s="483">
        <f>H2102</f>
        <v>0</v>
      </c>
    </row>
    <row r="2072" spans="2:8" s="495" customFormat="1">
      <c r="B2072" s="371"/>
      <c r="C2072" s="367" t="s">
        <v>59</v>
      </c>
      <c r="D2072" s="368"/>
      <c r="E2072" s="369"/>
      <c r="F2072" s="399"/>
      <c r="G2072" s="529"/>
      <c r="H2072" s="483">
        <f>H2071</f>
        <v>0</v>
      </c>
    </row>
    <row r="2073" spans="2:8" s="495" customFormat="1">
      <c r="B2073" s="8"/>
      <c r="C2073" s="9"/>
      <c r="D2073" s="144"/>
      <c r="E2073" s="11"/>
      <c r="F2073" s="10"/>
      <c r="G2073" s="527"/>
      <c r="H2073" s="480"/>
    </row>
    <row r="2074" spans="2:8" s="495" customFormat="1" ht="30">
      <c r="B2074" s="17" t="s">
        <v>1834</v>
      </c>
      <c r="C2074" s="22" t="s">
        <v>1835</v>
      </c>
      <c r="D2074" s="144">
        <v>2</v>
      </c>
      <c r="E2074" s="177" t="s">
        <v>63</v>
      </c>
      <c r="F2074" s="314"/>
      <c r="G2074" s="528"/>
      <c r="H2074" s="459">
        <f t="shared" ref="H2074:H2082" si="28">ROUND($D2074*F2074,2)</f>
        <v>0</v>
      </c>
    </row>
    <row r="2075" spans="2:8" s="495" customFormat="1" ht="30">
      <c r="B2075" s="17" t="s">
        <v>1836</v>
      </c>
      <c r="C2075" s="22" t="s">
        <v>1837</v>
      </c>
      <c r="D2075" s="144">
        <v>10</v>
      </c>
      <c r="E2075" s="177" t="s">
        <v>63</v>
      </c>
      <c r="F2075" s="314"/>
      <c r="G2075" s="528"/>
      <c r="H2075" s="459">
        <f t="shared" si="28"/>
        <v>0</v>
      </c>
    </row>
    <row r="2076" spans="2:8" s="495" customFormat="1" ht="30">
      <c r="B2076" s="17" t="s">
        <v>1838</v>
      </c>
      <c r="C2076" s="22" t="s">
        <v>1839</v>
      </c>
      <c r="D2076" s="144">
        <v>2</v>
      </c>
      <c r="E2076" s="177" t="s">
        <v>63</v>
      </c>
      <c r="F2076" s="314"/>
      <c r="G2076" s="528"/>
      <c r="H2076" s="459">
        <f t="shared" si="28"/>
        <v>0</v>
      </c>
    </row>
    <row r="2077" spans="2:8" s="495" customFormat="1" ht="45">
      <c r="B2077" s="17" t="s">
        <v>1840</v>
      </c>
      <c r="C2077" s="22" t="s">
        <v>1841</v>
      </c>
      <c r="D2077" s="144">
        <v>1</v>
      </c>
      <c r="E2077" s="177" t="s">
        <v>63</v>
      </c>
      <c r="F2077" s="314"/>
      <c r="G2077" s="528"/>
      <c r="H2077" s="459">
        <f t="shared" si="28"/>
        <v>0</v>
      </c>
    </row>
    <row r="2078" spans="2:8" s="495" customFormat="1" ht="30">
      <c r="B2078" s="17" t="s">
        <v>1842</v>
      </c>
      <c r="C2078" s="22" t="s">
        <v>1843</v>
      </c>
      <c r="D2078" s="144">
        <v>2</v>
      </c>
      <c r="E2078" s="177" t="s">
        <v>63</v>
      </c>
      <c r="F2078" s="314"/>
      <c r="G2078" s="528"/>
      <c r="H2078" s="459">
        <f t="shared" si="28"/>
        <v>0</v>
      </c>
    </row>
    <row r="2079" spans="2:8" s="495" customFormat="1">
      <c r="B2079" s="17" t="s">
        <v>1844</v>
      </c>
      <c r="C2079" s="22" t="s">
        <v>1845</v>
      </c>
      <c r="D2079" s="144">
        <v>20</v>
      </c>
      <c r="E2079" s="177" t="s">
        <v>63</v>
      </c>
      <c r="F2079" s="314"/>
      <c r="G2079" s="528"/>
      <c r="H2079" s="459">
        <f t="shared" si="28"/>
        <v>0</v>
      </c>
    </row>
    <row r="2080" spans="2:8" s="495" customFormat="1" ht="30">
      <c r="B2080" s="17" t="s">
        <v>1846</v>
      </c>
      <c r="C2080" s="22" t="s">
        <v>1847</v>
      </c>
      <c r="D2080" s="144">
        <v>5</v>
      </c>
      <c r="E2080" s="177" t="s">
        <v>63</v>
      </c>
      <c r="F2080" s="314"/>
      <c r="G2080" s="528"/>
      <c r="H2080" s="459">
        <f t="shared" si="28"/>
        <v>0</v>
      </c>
    </row>
    <row r="2081" spans="2:8" s="495" customFormat="1" ht="30">
      <c r="B2081" s="17" t="s">
        <v>1848</v>
      </c>
      <c r="C2081" s="22" t="s">
        <v>1849</v>
      </c>
      <c r="D2081" s="144">
        <v>8</v>
      </c>
      <c r="E2081" s="177" t="s">
        <v>63</v>
      </c>
      <c r="F2081" s="314"/>
      <c r="G2081" s="528"/>
      <c r="H2081" s="459">
        <f t="shared" si="28"/>
        <v>0</v>
      </c>
    </row>
    <row r="2082" spans="2:8" s="495" customFormat="1">
      <c r="B2082" s="17" t="s">
        <v>1850</v>
      </c>
      <c r="C2082" s="22" t="s">
        <v>1851</v>
      </c>
      <c r="D2082" s="144">
        <v>20</v>
      </c>
      <c r="E2082" s="177" t="s">
        <v>63</v>
      </c>
      <c r="F2082" s="314"/>
      <c r="G2082" s="528"/>
      <c r="H2082" s="459">
        <f t="shared" si="28"/>
        <v>0</v>
      </c>
    </row>
    <row r="2083" spans="2:8" s="495" customFormat="1">
      <c r="B2083" s="17"/>
      <c r="C2083" s="22"/>
      <c r="D2083" s="144"/>
      <c r="E2083" s="177"/>
      <c r="F2083" s="12"/>
      <c r="G2083" s="504"/>
      <c r="H2083" s="459"/>
    </row>
    <row r="2084" spans="2:8" s="495" customFormat="1">
      <c r="B2084" s="17" t="s">
        <v>1852</v>
      </c>
      <c r="C2084" s="22" t="s">
        <v>1853</v>
      </c>
      <c r="D2084" s="144">
        <v>4</v>
      </c>
      <c r="E2084" s="177" t="s">
        <v>63</v>
      </c>
      <c r="F2084" s="314"/>
      <c r="G2084" s="528"/>
      <c r="H2084" s="459">
        <f t="shared" ref="H2084:H2090" si="29">ROUND($D2084*F2084,2)</f>
        <v>0</v>
      </c>
    </row>
    <row r="2085" spans="2:8" s="495" customFormat="1" ht="30">
      <c r="B2085" s="17" t="s">
        <v>1854</v>
      </c>
      <c r="C2085" s="22" t="s">
        <v>1855</v>
      </c>
      <c r="D2085" s="144">
        <v>350</v>
      </c>
      <c r="E2085" s="177" t="s">
        <v>63</v>
      </c>
      <c r="F2085" s="314"/>
      <c r="G2085" s="528"/>
      <c r="H2085" s="459">
        <f t="shared" si="29"/>
        <v>0</v>
      </c>
    </row>
    <row r="2086" spans="2:8" s="495" customFormat="1">
      <c r="B2086" s="17" t="s">
        <v>1856</v>
      </c>
      <c r="C2086" s="22" t="s">
        <v>1857</v>
      </c>
      <c r="D2086" s="144">
        <v>18800</v>
      </c>
      <c r="E2086" s="16" t="s">
        <v>74</v>
      </c>
      <c r="F2086" s="314"/>
      <c r="G2086" s="528"/>
      <c r="H2086" s="459">
        <f t="shared" si="29"/>
        <v>0</v>
      </c>
    </row>
    <row r="2087" spans="2:8" s="495" customFormat="1" ht="45">
      <c r="B2087" s="17" t="s">
        <v>1858</v>
      </c>
      <c r="C2087" s="22" t="s">
        <v>1859</v>
      </c>
      <c r="D2087" s="144">
        <v>2000</v>
      </c>
      <c r="E2087" s="16" t="s">
        <v>74</v>
      </c>
      <c r="F2087" s="314"/>
      <c r="G2087" s="528"/>
      <c r="H2087" s="459">
        <f t="shared" si="29"/>
        <v>0</v>
      </c>
    </row>
    <row r="2088" spans="2:8" s="495" customFormat="1" ht="30">
      <c r="B2088" s="17" t="s">
        <v>1860</v>
      </c>
      <c r="C2088" s="22" t="s">
        <v>1861</v>
      </c>
      <c r="D2088" s="144">
        <v>1</v>
      </c>
      <c r="E2088" s="177" t="s">
        <v>63</v>
      </c>
      <c r="F2088" s="314"/>
      <c r="G2088" s="528"/>
      <c r="H2088" s="459">
        <f t="shared" si="29"/>
        <v>0</v>
      </c>
    </row>
    <row r="2089" spans="2:8" s="495" customFormat="1">
      <c r="B2089" s="17" t="s">
        <v>1862</v>
      </c>
      <c r="C2089" s="22" t="s">
        <v>1863</v>
      </c>
      <c r="D2089" s="144">
        <v>130</v>
      </c>
      <c r="E2089" s="177" t="s">
        <v>63</v>
      </c>
      <c r="F2089" s="314"/>
      <c r="G2089" s="528"/>
      <c r="H2089" s="459">
        <f t="shared" si="29"/>
        <v>0</v>
      </c>
    </row>
    <row r="2090" spans="2:8" s="495" customFormat="1">
      <c r="B2090" s="17" t="s">
        <v>1864</v>
      </c>
      <c r="C2090" s="22" t="s">
        <v>1865</v>
      </c>
      <c r="D2090" s="144">
        <v>2</v>
      </c>
      <c r="E2090" s="177" t="s">
        <v>63</v>
      </c>
      <c r="F2090" s="314"/>
      <c r="G2090" s="528"/>
      <c r="H2090" s="459">
        <f t="shared" si="29"/>
        <v>0</v>
      </c>
    </row>
    <row r="2091" spans="2:8" s="495" customFormat="1">
      <c r="B2091" s="17"/>
      <c r="C2091" s="22"/>
      <c r="D2091" s="144"/>
      <c r="E2091" s="177"/>
      <c r="F2091" s="12"/>
      <c r="G2091" s="504"/>
      <c r="H2091" s="459"/>
    </row>
    <row r="2092" spans="2:8" s="495" customFormat="1">
      <c r="B2092" s="17" t="s">
        <v>1866</v>
      </c>
      <c r="C2092" s="22" t="s">
        <v>1867</v>
      </c>
      <c r="D2092" s="144">
        <v>500</v>
      </c>
      <c r="E2092" s="16" t="s">
        <v>74</v>
      </c>
      <c r="F2092" s="314"/>
      <c r="G2092" s="528"/>
      <c r="H2092" s="459">
        <f>ROUND($D2092*F2092,2)</f>
        <v>0</v>
      </c>
    </row>
    <row r="2093" spans="2:8" s="495" customFormat="1" ht="30">
      <c r="B2093" s="17" t="s">
        <v>1868</v>
      </c>
      <c r="C2093" s="22" t="s">
        <v>1869</v>
      </c>
      <c r="D2093" s="144">
        <v>8</v>
      </c>
      <c r="E2093" s="177" t="s">
        <v>63</v>
      </c>
      <c r="F2093" s="314"/>
      <c r="G2093" s="528"/>
      <c r="H2093" s="459">
        <f>ROUND($D2093*F2093,2)</f>
        <v>0</v>
      </c>
    </row>
    <row r="2094" spans="2:8" s="495" customFormat="1" ht="45">
      <c r="B2094" s="17" t="s">
        <v>1870</v>
      </c>
      <c r="C2094" s="22" t="s">
        <v>1871</v>
      </c>
      <c r="D2094" s="144">
        <v>2</v>
      </c>
      <c r="E2094" s="177" t="s">
        <v>63</v>
      </c>
      <c r="F2094" s="314"/>
      <c r="G2094" s="528"/>
      <c r="H2094" s="459">
        <f>ROUND($D2094*F2094,2)</f>
        <v>0</v>
      </c>
    </row>
    <row r="2095" spans="2:8" s="495" customFormat="1" ht="30">
      <c r="B2095" s="17" t="s">
        <v>1872</v>
      </c>
      <c r="C2095" s="22" t="s">
        <v>1678</v>
      </c>
      <c r="D2095" s="144"/>
      <c r="E2095" s="177"/>
      <c r="F2095" s="12"/>
      <c r="G2095" s="504"/>
      <c r="H2095" s="459"/>
    </row>
    <row r="2096" spans="2:8" s="495" customFormat="1">
      <c r="B2096" s="17" t="s">
        <v>1873</v>
      </c>
      <c r="C2096" s="22" t="s">
        <v>1874</v>
      </c>
      <c r="D2096" s="144">
        <v>500</v>
      </c>
      <c r="E2096" s="16" t="s">
        <v>74</v>
      </c>
      <c r="F2096" s="314"/>
      <c r="G2096" s="528"/>
      <c r="H2096" s="459">
        <f>ROUND($D2096*F2096,2)</f>
        <v>0</v>
      </c>
    </row>
    <row r="2097" spans="2:8" s="495" customFormat="1">
      <c r="B2097" s="17" t="s">
        <v>1875</v>
      </c>
      <c r="C2097" s="22" t="s">
        <v>1876</v>
      </c>
      <c r="D2097" s="144">
        <v>500</v>
      </c>
      <c r="E2097" s="16" t="s">
        <v>74</v>
      </c>
      <c r="F2097" s="314"/>
      <c r="G2097" s="528"/>
      <c r="H2097" s="459">
        <f>ROUND($D2097*F2097,2)</f>
        <v>0</v>
      </c>
    </row>
    <row r="2098" spans="2:8" s="495" customFormat="1">
      <c r="B2098" s="17" t="s">
        <v>1877</v>
      </c>
      <c r="C2098" s="22" t="s">
        <v>1676</v>
      </c>
      <c r="D2098" s="144">
        <v>500</v>
      </c>
      <c r="E2098" s="16" t="s">
        <v>74</v>
      </c>
      <c r="F2098" s="314"/>
      <c r="G2098" s="528"/>
      <c r="H2098" s="459">
        <f>ROUND($D2098*F2098,2)</f>
        <v>0</v>
      </c>
    </row>
    <row r="2099" spans="2:8" s="495" customFormat="1">
      <c r="B2099" s="17" t="s">
        <v>1878</v>
      </c>
      <c r="C2099" s="22" t="s">
        <v>1879</v>
      </c>
      <c r="D2099" s="144">
        <v>5000</v>
      </c>
      <c r="E2099" s="16" t="s">
        <v>74</v>
      </c>
      <c r="F2099" s="314"/>
      <c r="G2099" s="528"/>
      <c r="H2099" s="459">
        <f>ROUND($D2099*F2099,2)</f>
        <v>0</v>
      </c>
    </row>
    <row r="2100" spans="2:8" s="495" customFormat="1">
      <c r="B2100" s="17" t="s">
        <v>1880</v>
      </c>
      <c r="C2100" s="22" t="s">
        <v>1881</v>
      </c>
      <c r="D2100" s="144">
        <v>22</v>
      </c>
      <c r="E2100" s="177" t="s">
        <v>63</v>
      </c>
      <c r="F2100" s="314"/>
      <c r="G2100" s="528"/>
      <c r="H2100" s="459">
        <f>ROUND($D2100*F2100,2)</f>
        <v>0</v>
      </c>
    </row>
    <row r="2101" spans="2:8" s="495" customFormat="1">
      <c r="B2101" s="17"/>
      <c r="C2101" s="22"/>
      <c r="D2101" s="144"/>
      <c r="E2101" s="177"/>
      <c r="F2101" s="12"/>
      <c r="G2101" s="504"/>
      <c r="H2101" s="458"/>
    </row>
    <row r="2102" spans="2:8" s="495" customFormat="1">
      <c r="B2102" s="417"/>
      <c r="C2102" s="415" t="s">
        <v>1882</v>
      </c>
      <c r="D2102" s="368"/>
      <c r="E2102" s="416"/>
      <c r="F2102" s="399"/>
      <c r="G2102" s="529"/>
      <c r="H2102" s="478">
        <f>SUM(H2074:H2101)</f>
        <v>0</v>
      </c>
    </row>
    <row r="2103" spans="2:8" s="495" customFormat="1">
      <c r="B2103" s="88"/>
      <c r="C2103" s="260"/>
      <c r="D2103" s="283"/>
      <c r="E2103" s="81"/>
      <c r="F2103" s="231"/>
      <c r="G2103" s="532"/>
      <c r="H2103" s="479"/>
    </row>
    <row r="2104" spans="2:8" s="495" customFormat="1">
      <c r="B2104" s="128">
        <v>10</v>
      </c>
      <c r="C2104" s="129" t="s">
        <v>19</v>
      </c>
      <c r="D2104" s="132"/>
      <c r="E2104" s="131"/>
      <c r="F2104" s="130"/>
      <c r="G2104" s="516"/>
      <c r="H2104" s="445"/>
    </row>
    <row r="2105" spans="2:8" s="495" customFormat="1">
      <c r="B2105" s="106">
        <v>10.1</v>
      </c>
      <c r="C2105" s="261" t="s">
        <v>2098</v>
      </c>
      <c r="D2105" s="110">
        <v>1</v>
      </c>
      <c r="E2105" s="43" t="s">
        <v>63</v>
      </c>
      <c r="F2105" s="311"/>
      <c r="G2105" s="514"/>
      <c r="H2105" s="477">
        <f>ROUND($D2105*F2105,2)</f>
        <v>0</v>
      </c>
    </row>
    <row r="2106" spans="2:8" s="495" customFormat="1">
      <c r="B2106" s="106">
        <v>10.199999999999999</v>
      </c>
      <c r="C2106" s="261" t="s">
        <v>2099</v>
      </c>
      <c r="D2106" s="110">
        <v>1</v>
      </c>
      <c r="E2106" s="43" t="s">
        <v>63</v>
      </c>
      <c r="F2106" s="313"/>
      <c r="G2106" s="514"/>
      <c r="H2106" s="477">
        <f>ROUND($D2106*F2106,2)</f>
        <v>0</v>
      </c>
    </row>
    <row r="2107" spans="2:8">
      <c r="B2107" s="413"/>
      <c r="C2107" s="335" t="s">
        <v>2100</v>
      </c>
      <c r="D2107" s="403"/>
      <c r="E2107" s="404"/>
      <c r="F2107" s="414"/>
      <c r="G2107" s="561"/>
      <c r="H2107" s="478">
        <f>SUM(H2105:H2106)</f>
        <v>0</v>
      </c>
    </row>
    <row r="2108" spans="2:8">
      <c r="B2108" s="106"/>
      <c r="C2108" s="112"/>
      <c r="D2108" s="110"/>
      <c r="E2108" s="109"/>
      <c r="F2108" s="108"/>
      <c r="G2108" s="511"/>
      <c r="H2108" s="446"/>
    </row>
    <row r="2109" spans="2:8">
      <c r="B2109" s="128">
        <v>11</v>
      </c>
      <c r="C2109" s="129" t="s">
        <v>21</v>
      </c>
      <c r="D2109" s="132"/>
      <c r="E2109" s="131"/>
      <c r="F2109" s="130"/>
      <c r="G2109" s="516"/>
      <c r="H2109" s="445"/>
    </row>
    <row r="2110" spans="2:8">
      <c r="B2110" s="8"/>
      <c r="C2110" s="9" t="s">
        <v>3</v>
      </c>
      <c r="D2110" s="263"/>
      <c r="E2110" s="11"/>
      <c r="F2110" s="262"/>
      <c r="G2110" s="527"/>
      <c r="H2110" s="484"/>
    </row>
    <row r="2111" spans="2:8">
      <c r="B2111" s="366">
        <v>11.1</v>
      </c>
      <c r="C2111" s="367" t="s">
        <v>2101</v>
      </c>
      <c r="D2111" s="418"/>
      <c r="E2111" s="369"/>
      <c r="F2111" s="419"/>
      <c r="G2111" s="526"/>
      <c r="H2111" s="485">
        <f>H2238</f>
        <v>0</v>
      </c>
    </row>
    <row r="2112" spans="2:8">
      <c r="B2112" s="366">
        <v>11.2</v>
      </c>
      <c r="C2112" s="367" t="s">
        <v>2102</v>
      </c>
      <c r="D2112" s="418"/>
      <c r="E2112" s="369"/>
      <c r="F2112" s="419"/>
      <c r="G2112" s="526"/>
      <c r="H2112" s="485">
        <f>H2259</f>
        <v>0</v>
      </c>
    </row>
    <row r="2113" spans="2:8">
      <c r="B2113" s="366">
        <v>11.3</v>
      </c>
      <c r="C2113" s="367" t="s">
        <v>2103</v>
      </c>
      <c r="D2113" s="418"/>
      <c r="E2113" s="369"/>
      <c r="F2113" s="419"/>
      <c r="G2113" s="526"/>
      <c r="H2113" s="485">
        <f>H2295</f>
        <v>0</v>
      </c>
    </row>
    <row r="2114" spans="2:8">
      <c r="B2114" s="366">
        <v>11.4</v>
      </c>
      <c r="C2114" s="398" t="s">
        <v>25</v>
      </c>
      <c r="D2114" s="418"/>
      <c r="E2114" s="369"/>
      <c r="F2114" s="419"/>
      <c r="G2114" s="526"/>
      <c r="H2114" s="485">
        <f>H2322</f>
        <v>0</v>
      </c>
    </row>
    <row r="2115" spans="2:8">
      <c r="B2115" s="371"/>
      <c r="C2115" s="367" t="s">
        <v>59</v>
      </c>
      <c r="D2115" s="418"/>
      <c r="E2115" s="369"/>
      <c r="F2115" s="420"/>
      <c r="G2115" s="529"/>
      <c r="H2115" s="485">
        <f>SUM(H2111:H2114)</f>
        <v>0</v>
      </c>
    </row>
    <row r="2116" spans="2:8">
      <c r="B2116" s="8"/>
      <c r="C2116" s="9"/>
      <c r="D2116" s="263"/>
      <c r="E2116" s="11"/>
      <c r="F2116" s="262"/>
      <c r="G2116" s="527"/>
      <c r="H2116" s="484"/>
    </row>
    <row r="2117" spans="2:8">
      <c r="B2117" s="8">
        <v>11.1</v>
      </c>
      <c r="C2117" s="9" t="s">
        <v>2101</v>
      </c>
      <c r="D2117" s="68"/>
      <c r="E2117" s="16"/>
      <c r="F2117" s="51"/>
      <c r="G2117" s="504"/>
      <c r="H2117" s="470"/>
    </row>
    <row r="2118" spans="2:8">
      <c r="B2118" s="13" t="s">
        <v>2104</v>
      </c>
      <c r="C2118" s="29" t="s">
        <v>2105</v>
      </c>
      <c r="D2118" s="68"/>
      <c r="E2118" s="19"/>
      <c r="F2118" s="51"/>
      <c r="G2118" s="504"/>
      <c r="H2118" s="470"/>
    </row>
    <row r="2119" spans="2:8" ht="63.75" customHeight="1">
      <c r="B2119" s="17" t="s">
        <v>2106</v>
      </c>
      <c r="C2119" s="18" t="s">
        <v>2107</v>
      </c>
      <c r="D2119" s="68"/>
      <c r="E2119" s="19"/>
      <c r="F2119" s="53"/>
      <c r="G2119" s="504"/>
      <c r="H2119" s="486"/>
    </row>
    <row r="2120" spans="2:8">
      <c r="B2120" s="17"/>
      <c r="C2120" s="18" t="s">
        <v>693</v>
      </c>
      <c r="D2120" s="68"/>
      <c r="E2120" s="19"/>
      <c r="F2120" s="53"/>
      <c r="G2120" s="504"/>
      <c r="H2120" s="486"/>
    </row>
    <row r="2121" spans="2:8">
      <c r="B2121" s="17" t="s">
        <v>2108</v>
      </c>
      <c r="C2121" s="18" t="s">
        <v>2109</v>
      </c>
      <c r="D2121" s="68">
        <v>2888</v>
      </c>
      <c r="E2121" s="19" t="s">
        <v>687</v>
      </c>
      <c r="F2121" s="315"/>
      <c r="G2121" s="528"/>
      <c r="H2121" s="486">
        <f>ROUND($D2121*F2121,2)</f>
        <v>0</v>
      </c>
    </row>
    <row r="2122" spans="2:8" ht="45">
      <c r="B2122" s="17" t="s">
        <v>2110</v>
      </c>
      <c r="C2122" s="18" t="s">
        <v>2111</v>
      </c>
      <c r="D2122" s="68">
        <v>442</v>
      </c>
      <c r="E2122" s="19" t="s">
        <v>687</v>
      </c>
      <c r="F2122" s="315"/>
      <c r="G2122" s="528"/>
      <c r="H2122" s="486">
        <f>ROUND($D2122*F2122,2)</f>
        <v>0</v>
      </c>
    </row>
    <row r="2123" spans="2:8" ht="45">
      <c r="B2123" s="17" t="s">
        <v>2112</v>
      </c>
      <c r="C2123" s="18" t="s">
        <v>2113</v>
      </c>
      <c r="D2123" s="68">
        <v>51</v>
      </c>
      <c r="E2123" s="19" t="s">
        <v>687</v>
      </c>
      <c r="F2123" s="315"/>
      <c r="G2123" s="528"/>
      <c r="H2123" s="486">
        <f>ROUND($D2123*F2123,2)</f>
        <v>0</v>
      </c>
    </row>
    <row r="2124" spans="2:8" ht="45">
      <c r="B2124" s="17" t="s">
        <v>2114</v>
      </c>
      <c r="C2124" s="18" t="s">
        <v>2115</v>
      </c>
      <c r="D2124" s="68">
        <v>308</v>
      </c>
      <c r="E2124" s="19" t="s">
        <v>687</v>
      </c>
      <c r="F2124" s="311"/>
      <c r="G2124" s="528"/>
      <c r="H2124" s="486">
        <f>ROUND($D2124*F2124,2)</f>
        <v>0</v>
      </c>
    </row>
    <row r="2125" spans="2:8">
      <c r="B2125" s="17"/>
      <c r="C2125" s="18"/>
      <c r="D2125" s="68"/>
      <c r="E2125" s="19"/>
      <c r="F2125" s="53"/>
      <c r="G2125" s="504"/>
      <c r="H2125" s="486"/>
    </row>
    <row r="2126" spans="2:8">
      <c r="B2126" s="13" t="s">
        <v>2116</v>
      </c>
      <c r="C2126" s="29" t="s">
        <v>2117</v>
      </c>
      <c r="D2126" s="68"/>
      <c r="E2126" s="19"/>
      <c r="F2126" s="51"/>
      <c r="G2126" s="504"/>
      <c r="H2126" s="486"/>
    </row>
    <row r="2127" spans="2:8" ht="105">
      <c r="B2127" s="17" t="s">
        <v>2118</v>
      </c>
      <c r="C2127" s="18" t="s">
        <v>2119</v>
      </c>
      <c r="D2127" s="68"/>
      <c r="E2127" s="19"/>
      <c r="F2127" s="51"/>
      <c r="G2127" s="504"/>
      <c r="H2127" s="486"/>
    </row>
    <row r="2128" spans="2:8">
      <c r="B2128" s="17" t="s">
        <v>2120</v>
      </c>
      <c r="C2128" s="18" t="s">
        <v>2121</v>
      </c>
      <c r="D2128" s="68"/>
      <c r="E2128" s="19"/>
      <c r="F2128" s="51"/>
      <c r="G2128" s="504"/>
      <c r="H2128" s="486"/>
    </row>
    <row r="2129" spans="2:8">
      <c r="B2129" s="17" t="s">
        <v>2122</v>
      </c>
      <c r="C2129" s="18" t="s">
        <v>2123</v>
      </c>
      <c r="D2129" s="68">
        <v>114</v>
      </c>
      <c r="E2129" s="16" t="s">
        <v>74</v>
      </c>
      <c r="F2129" s="311"/>
      <c r="G2129" s="528"/>
      <c r="H2129" s="486">
        <f>ROUND($D2129*F2129,2)</f>
        <v>0</v>
      </c>
    </row>
    <row r="2130" spans="2:8">
      <c r="B2130" s="17" t="s">
        <v>2124</v>
      </c>
      <c r="C2130" s="18" t="s">
        <v>2125</v>
      </c>
      <c r="D2130" s="68">
        <v>48</v>
      </c>
      <c r="E2130" s="16" t="s">
        <v>74</v>
      </c>
      <c r="F2130" s="311"/>
      <c r="G2130" s="528"/>
      <c r="H2130" s="486">
        <f>ROUND($D2130*F2130,2)</f>
        <v>0</v>
      </c>
    </row>
    <row r="2131" spans="2:8">
      <c r="B2131" s="17"/>
      <c r="C2131" s="18"/>
      <c r="D2131" s="68"/>
      <c r="E2131" s="19"/>
      <c r="F2131" s="51"/>
      <c r="G2131" s="504"/>
      <c r="H2131" s="486"/>
    </row>
    <row r="2132" spans="2:8">
      <c r="B2132" s="17" t="s">
        <v>2120</v>
      </c>
      <c r="C2132" s="18" t="s">
        <v>2126</v>
      </c>
      <c r="D2132" s="68"/>
      <c r="E2132" s="32"/>
      <c r="F2132" s="53"/>
      <c r="G2132" s="504"/>
      <c r="H2132" s="486"/>
    </row>
    <row r="2133" spans="2:8">
      <c r="B2133" s="17" t="s">
        <v>2122</v>
      </c>
      <c r="C2133" s="18" t="s">
        <v>2123</v>
      </c>
      <c r="D2133" s="68">
        <v>88</v>
      </c>
      <c r="E2133" s="16" t="s">
        <v>74</v>
      </c>
      <c r="F2133" s="315"/>
      <c r="G2133" s="528"/>
      <c r="H2133" s="486">
        <f>ROUND($D2133*F2133,2)</f>
        <v>0</v>
      </c>
    </row>
    <row r="2134" spans="2:8">
      <c r="B2134" s="17" t="s">
        <v>2127</v>
      </c>
      <c r="C2134" s="18" t="s">
        <v>2125</v>
      </c>
      <c r="D2134" s="68">
        <v>600</v>
      </c>
      <c r="E2134" s="16" t="s">
        <v>74</v>
      </c>
      <c r="F2134" s="311"/>
      <c r="G2134" s="528"/>
      <c r="H2134" s="486">
        <f>ROUND($D2134*F2134,2)</f>
        <v>0</v>
      </c>
    </row>
    <row r="2135" spans="2:8">
      <c r="B2135" s="20"/>
      <c r="C2135" s="22"/>
      <c r="D2135" s="68"/>
      <c r="E2135" s="16"/>
      <c r="F2135" s="54"/>
      <c r="G2135" s="527"/>
      <c r="H2135" s="486"/>
    </row>
    <row r="2136" spans="2:8" ht="105">
      <c r="B2136" s="17" t="s">
        <v>2128</v>
      </c>
      <c r="C2136" s="22" t="s">
        <v>2129</v>
      </c>
      <c r="D2136" s="68"/>
      <c r="E2136" s="16"/>
      <c r="F2136" s="53"/>
      <c r="G2136" s="504"/>
      <c r="H2136" s="486"/>
    </row>
    <row r="2137" spans="2:8">
      <c r="B2137" s="17" t="s">
        <v>2130</v>
      </c>
      <c r="C2137" s="18" t="s">
        <v>2131</v>
      </c>
      <c r="D2137" s="68"/>
      <c r="E2137" s="16"/>
      <c r="F2137" s="53"/>
      <c r="G2137" s="504"/>
      <c r="H2137" s="486"/>
    </row>
    <row r="2138" spans="2:8">
      <c r="B2138" s="17" t="s">
        <v>2132</v>
      </c>
      <c r="C2138" s="22" t="s">
        <v>2133</v>
      </c>
      <c r="D2138" s="68">
        <v>11</v>
      </c>
      <c r="E2138" s="16" t="s">
        <v>74</v>
      </c>
      <c r="F2138" s="315"/>
      <c r="G2138" s="528"/>
      <c r="H2138" s="486">
        <f>ROUND($D2138*F2138,2)</f>
        <v>0</v>
      </c>
    </row>
    <row r="2139" spans="2:8">
      <c r="B2139" s="17" t="s">
        <v>2134</v>
      </c>
      <c r="C2139" s="18" t="s">
        <v>2135</v>
      </c>
      <c r="D2139" s="68">
        <v>5</v>
      </c>
      <c r="E2139" s="16" t="s">
        <v>74</v>
      </c>
      <c r="F2139" s="315"/>
      <c r="G2139" s="528"/>
      <c r="H2139" s="486">
        <f>ROUND($D2139*F2139,2)</f>
        <v>0</v>
      </c>
    </row>
    <row r="2140" spans="2:8">
      <c r="B2140" s="17"/>
      <c r="C2140" s="22"/>
      <c r="D2140" s="68"/>
      <c r="E2140" s="16"/>
      <c r="F2140" s="53"/>
      <c r="G2140" s="504"/>
      <c r="H2140" s="486"/>
    </row>
    <row r="2141" spans="2:8">
      <c r="B2141" s="17" t="s">
        <v>2136</v>
      </c>
      <c r="C2141" s="18" t="s">
        <v>2137</v>
      </c>
      <c r="D2141" s="68"/>
      <c r="E2141" s="32"/>
      <c r="F2141" s="53"/>
      <c r="G2141" s="504"/>
      <c r="H2141" s="486"/>
    </row>
    <row r="2142" spans="2:8">
      <c r="B2142" s="17" t="s">
        <v>2138</v>
      </c>
      <c r="C2142" s="22" t="s">
        <v>2133</v>
      </c>
      <c r="D2142" s="68">
        <v>9</v>
      </c>
      <c r="E2142" s="16" t="s">
        <v>74</v>
      </c>
      <c r="F2142" s="315"/>
      <c r="G2142" s="528"/>
      <c r="H2142" s="486">
        <f>ROUND($D2142*F2142,2)</f>
        <v>0</v>
      </c>
    </row>
    <row r="2143" spans="2:8">
      <c r="B2143" s="17" t="s">
        <v>2139</v>
      </c>
      <c r="C2143" s="18" t="s">
        <v>2135</v>
      </c>
      <c r="D2143" s="68">
        <v>60</v>
      </c>
      <c r="E2143" s="16" t="s">
        <v>74</v>
      </c>
      <c r="F2143" s="315"/>
      <c r="G2143" s="528"/>
      <c r="H2143" s="486">
        <f>ROUND($D2143*F2143,2)</f>
        <v>0</v>
      </c>
    </row>
    <row r="2144" spans="2:8">
      <c r="B2144" s="28"/>
      <c r="C2144" s="22"/>
      <c r="D2144" s="68"/>
      <c r="E2144" s="19"/>
      <c r="F2144" s="53"/>
      <c r="G2144" s="504"/>
      <c r="H2144" s="486"/>
    </row>
    <row r="2145" spans="2:8">
      <c r="B2145" s="13" t="s">
        <v>2140</v>
      </c>
      <c r="C2145" s="29" t="s">
        <v>2141</v>
      </c>
      <c r="D2145" s="68"/>
      <c r="E2145" s="19"/>
      <c r="F2145" s="53"/>
      <c r="G2145" s="504"/>
      <c r="H2145" s="486"/>
    </row>
    <row r="2146" spans="2:8" ht="75">
      <c r="B2146" s="28" t="s">
        <v>2142</v>
      </c>
      <c r="C2146" s="18" t="s">
        <v>2143</v>
      </c>
      <c r="D2146" s="68">
        <v>89</v>
      </c>
      <c r="E2146" s="19" t="s">
        <v>687</v>
      </c>
      <c r="F2146" s="315"/>
      <c r="G2146" s="528"/>
      <c r="H2146" s="486">
        <f>ROUND($D2146*F2146,2)</f>
        <v>0</v>
      </c>
    </row>
    <row r="2147" spans="2:8" ht="45">
      <c r="B2147" s="28" t="s">
        <v>2144</v>
      </c>
      <c r="C2147" s="18" t="s">
        <v>2145</v>
      </c>
      <c r="D2147" s="68">
        <v>8</v>
      </c>
      <c r="E2147" s="19" t="s">
        <v>687</v>
      </c>
      <c r="F2147" s="311"/>
      <c r="G2147" s="528"/>
      <c r="H2147" s="486">
        <f>ROUND($D2147*F2147,2)</f>
        <v>0</v>
      </c>
    </row>
    <row r="2148" spans="2:8">
      <c r="B2148" s="26" t="s">
        <v>2146</v>
      </c>
      <c r="C2148" s="18" t="s">
        <v>2147</v>
      </c>
      <c r="D2148" s="68"/>
      <c r="E2148" s="16"/>
      <c r="F2148" s="53"/>
      <c r="G2148" s="504"/>
      <c r="H2148" s="486"/>
    </row>
    <row r="2149" spans="2:8">
      <c r="B2149" s="26"/>
      <c r="C2149" s="18" t="s">
        <v>2148</v>
      </c>
      <c r="D2149" s="64">
        <v>2</v>
      </c>
      <c r="E2149" s="16" t="s">
        <v>2887</v>
      </c>
      <c r="F2149" s="315"/>
      <c r="G2149" s="528"/>
      <c r="H2149" s="486">
        <f>ROUND($D2149*F2149,2)</f>
        <v>0</v>
      </c>
    </row>
    <row r="2150" spans="2:8">
      <c r="B2150" s="26"/>
      <c r="C2150" s="18" t="s">
        <v>2149</v>
      </c>
      <c r="D2150" s="64">
        <v>3</v>
      </c>
      <c r="E2150" s="19" t="s">
        <v>687</v>
      </c>
      <c r="F2150" s="315"/>
      <c r="G2150" s="528"/>
      <c r="H2150" s="486">
        <f>ROUND($D2150*F2150,2)</f>
        <v>0</v>
      </c>
    </row>
    <row r="2151" spans="2:8">
      <c r="B2151" s="26"/>
      <c r="C2151" s="18" t="s">
        <v>2150</v>
      </c>
      <c r="D2151" s="64">
        <v>6</v>
      </c>
      <c r="E2151" s="19" t="s">
        <v>687</v>
      </c>
      <c r="F2151" s="315"/>
      <c r="G2151" s="528"/>
      <c r="H2151" s="486">
        <f>ROUND($D2151*F2151,2)</f>
        <v>0</v>
      </c>
    </row>
    <row r="2152" spans="2:8">
      <c r="B2152" s="26"/>
      <c r="C2152" s="18"/>
      <c r="D2152" s="68"/>
      <c r="E2152" s="16"/>
      <c r="F2152" s="53"/>
      <c r="G2152" s="504"/>
      <c r="H2152" s="486"/>
    </row>
    <row r="2153" spans="2:8">
      <c r="B2153" s="13" t="s">
        <v>2151</v>
      </c>
      <c r="C2153" s="14" t="s">
        <v>2152</v>
      </c>
      <c r="D2153" s="68"/>
      <c r="E2153" s="19"/>
      <c r="F2153" s="53"/>
      <c r="G2153" s="504"/>
      <c r="H2153" s="486"/>
    </row>
    <row r="2154" spans="2:8" ht="120">
      <c r="B2154" s="26" t="s">
        <v>2153</v>
      </c>
      <c r="C2154" s="18" t="s">
        <v>2154</v>
      </c>
      <c r="D2154" s="68"/>
      <c r="E2154" s="16"/>
      <c r="F2154" s="51"/>
      <c r="G2154" s="504"/>
      <c r="H2154" s="486"/>
    </row>
    <row r="2155" spans="2:8" ht="75">
      <c r="B2155" s="26" t="s">
        <v>2155</v>
      </c>
      <c r="C2155" s="18" t="s">
        <v>2156</v>
      </c>
      <c r="D2155" s="68"/>
      <c r="E2155" s="19"/>
      <c r="F2155" s="53"/>
      <c r="G2155" s="504"/>
      <c r="H2155" s="486"/>
    </row>
    <row r="2156" spans="2:8">
      <c r="B2156" s="26" t="s">
        <v>2157</v>
      </c>
      <c r="C2156" s="18" t="s">
        <v>2158</v>
      </c>
      <c r="D2156" s="68">
        <v>21</v>
      </c>
      <c r="E2156" s="19" t="s">
        <v>63</v>
      </c>
      <c r="F2156" s="315"/>
      <c r="G2156" s="528"/>
      <c r="H2156" s="486">
        <f>ROUND($D2156*F2156,2)</f>
        <v>0</v>
      </c>
    </row>
    <row r="2157" spans="2:8">
      <c r="B2157" s="26" t="s">
        <v>2159</v>
      </c>
      <c r="C2157" s="18" t="s">
        <v>2160</v>
      </c>
      <c r="D2157" s="68"/>
      <c r="E2157" s="19"/>
      <c r="F2157" s="53"/>
      <c r="G2157" s="504"/>
      <c r="H2157" s="486"/>
    </row>
    <row r="2158" spans="2:8">
      <c r="B2158" s="26" t="s">
        <v>2161</v>
      </c>
      <c r="C2158" s="18" t="s">
        <v>2158</v>
      </c>
      <c r="D2158" s="68">
        <v>12</v>
      </c>
      <c r="E2158" s="16" t="s">
        <v>74</v>
      </c>
      <c r="F2158" s="315"/>
      <c r="G2158" s="528"/>
      <c r="H2158" s="486">
        <f>ROUND($D2158*F2158,2)</f>
        <v>0</v>
      </c>
    </row>
    <row r="2159" spans="2:8" ht="105">
      <c r="B2159" s="26" t="s">
        <v>2162</v>
      </c>
      <c r="C2159" s="18" t="s">
        <v>2163</v>
      </c>
      <c r="D2159" s="68"/>
      <c r="E2159" s="19"/>
      <c r="F2159" s="53"/>
      <c r="G2159" s="504"/>
      <c r="H2159" s="486"/>
    </row>
    <row r="2160" spans="2:8" ht="75">
      <c r="B2160" s="26" t="s">
        <v>2164</v>
      </c>
      <c r="C2160" s="18" t="s">
        <v>2165</v>
      </c>
      <c r="D2160" s="68"/>
      <c r="E2160" s="19"/>
      <c r="F2160" s="53"/>
      <c r="G2160" s="504"/>
      <c r="H2160" s="486"/>
    </row>
    <row r="2161" spans="2:8">
      <c r="B2161" s="26" t="s">
        <v>2166</v>
      </c>
      <c r="C2161" s="18" t="s">
        <v>2158</v>
      </c>
      <c r="D2161" s="68">
        <v>21</v>
      </c>
      <c r="E2161" s="19" t="s">
        <v>63</v>
      </c>
      <c r="F2161" s="315"/>
      <c r="G2161" s="528"/>
      <c r="H2161" s="486">
        <f>ROUND($D2161*F2161,2)</f>
        <v>0</v>
      </c>
    </row>
    <row r="2162" spans="2:8">
      <c r="B2162" s="26" t="s">
        <v>2167</v>
      </c>
      <c r="C2162" s="18" t="s">
        <v>2168</v>
      </c>
      <c r="D2162" s="68"/>
      <c r="E2162" s="19"/>
      <c r="F2162" s="53"/>
      <c r="G2162" s="504"/>
      <c r="H2162" s="486"/>
    </row>
    <row r="2163" spans="2:8">
      <c r="B2163" s="26" t="s">
        <v>2169</v>
      </c>
      <c r="C2163" s="18" t="s">
        <v>2158</v>
      </c>
      <c r="D2163" s="68">
        <v>7</v>
      </c>
      <c r="E2163" s="16" t="s">
        <v>74</v>
      </c>
      <c r="F2163" s="315"/>
      <c r="G2163" s="528"/>
      <c r="H2163" s="486">
        <f>ROUND($D2163*F2163,2)</f>
        <v>0</v>
      </c>
    </row>
    <row r="2164" spans="2:8" ht="105">
      <c r="B2164" s="26" t="s">
        <v>2170</v>
      </c>
      <c r="C2164" s="18" t="s">
        <v>2171</v>
      </c>
      <c r="D2164" s="68"/>
      <c r="E2164" s="19"/>
      <c r="F2164" s="53"/>
      <c r="G2164" s="504"/>
      <c r="H2164" s="486"/>
    </row>
    <row r="2165" spans="2:8" ht="75">
      <c r="B2165" s="26" t="s">
        <v>2172</v>
      </c>
      <c r="C2165" s="18" t="s">
        <v>2173</v>
      </c>
      <c r="D2165" s="68"/>
      <c r="E2165" s="19"/>
      <c r="F2165" s="53"/>
      <c r="G2165" s="504"/>
      <c r="H2165" s="486"/>
    </row>
    <row r="2166" spans="2:8">
      <c r="B2166" s="26" t="s">
        <v>2174</v>
      </c>
      <c r="C2166" s="18" t="s">
        <v>2158</v>
      </c>
      <c r="D2166" s="68">
        <v>4</v>
      </c>
      <c r="E2166" s="19" t="s">
        <v>63</v>
      </c>
      <c r="F2166" s="311"/>
      <c r="G2166" s="528"/>
      <c r="H2166" s="486">
        <f>ROUND($D2166*F2166,2)</f>
        <v>0</v>
      </c>
    </row>
    <row r="2167" spans="2:8">
      <c r="B2167" s="26" t="s">
        <v>2175</v>
      </c>
      <c r="C2167" s="18" t="s">
        <v>2176</v>
      </c>
      <c r="D2167" s="68"/>
      <c r="E2167" s="19"/>
      <c r="F2167" s="53"/>
      <c r="G2167" s="504"/>
      <c r="H2167" s="486"/>
    </row>
    <row r="2168" spans="2:8">
      <c r="B2168" s="26" t="s">
        <v>2177</v>
      </c>
      <c r="C2168" s="18" t="s">
        <v>2158</v>
      </c>
      <c r="D2168" s="68">
        <v>6</v>
      </c>
      <c r="E2168" s="16" t="s">
        <v>74</v>
      </c>
      <c r="F2168" s="315"/>
      <c r="G2168" s="528"/>
      <c r="H2168" s="486">
        <f>ROUND($D2168*F2168,2)</f>
        <v>0</v>
      </c>
    </row>
    <row r="2169" spans="2:8">
      <c r="B2169" s="26"/>
      <c r="C2169" s="18"/>
      <c r="D2169" s="68"/>
      <c r="E2169" s="19"/>
      <c r="F2169" s="53"/>
      <c r="G2169" s="504"/>
      <c r="H2169" s="486"/>
    </row>
    <row r="2170" spans="2:8">
      <c r="B2170" s="13" t="s">
        <v>2178</v>
      </c>
      <c r="C2170" s="14" t="s">
        <v>2179</v>
      </c>
      <c r="D2170" s="68"/>
      <c r="E2170" s="19"/>
      <c r="F2170" s="53"/>
      <c r="G2170" s="504"/>
      <c r="H2170" s="486"/>
    </row>
    <row r="2171" spans="2:8" ht="135">
      <c r="B2171" s="26" t="s">
        <v>2180</v>
      </c>
      <c r="C2171" s="18" t="s">
        <v>2181</v>
      </c>
      <c r="D2171" s="68">
        <v>359</v>
      </c>
      <c r="E2171" s="19" t="s">
        <v>63</v>
      </c>
      <c r="F2171" s="315"/>
      <c r="G2171" s="528"/>
      <c r="H2171" s="486">
        <f>ROUND($D2171*F2171,2)</f>
        <v>0</v>
      </c>
    </row>
    <row r="2172" spans="2:8">
      <c r="B2172" s="26"/>
      <c r="C2172" s="14"/>
      <c r="D2172" s="68"/>
      <c r="E2172" s="19"/>
      <c r="F2172" s="53"/>
      <c r="G2172" s="504"/>
      <c r="H2172" s="486"/>
    </row>
    <row r="2173" spans="2:8">
      <c r="B2173" s="13" t="s">
        <v>2182</v>
      </c>
      <c r="C2173" s="14" t="s">
        <v>2183</v>
      </c>
      <c r="D2173" s="68"/>
      <c r="E2173" s="16"/>
      <c r="F2173" s="51"/>
      <c r="G2173" s="504"/>
      <c r="H2173" s="486"/>
    </row>
    <row r="2174" spans="2:8" ht="75">
      <c r="B2174" s="26" t="s">
        <v>2184</v>
      </c>
      <c r="C2174" s="18" t="s">
        <v>2185</v>
      </c>
      <c r="D2174" s="68"/>
      <c r="E2174" s="19"/>
      <c r="F2174" s="53"/>
      <c r="G2174" s="504"/>
      <c r="H2174" s="486"/>
    </row>
    <row r="2175" spans="2:8">
      <c r="B2175" s="26" t="s">
        <v>2186</v>
      </c>
      <c r="C2175" s="18" t="s">
        <v>2187</v>
      </c>
      <c r="D2175" s="68">
        <v>15</v>
      </c>
      <c r="E2175" s="19" t="s">
        <v>63</v>
      </c>
      <c r="F2175" s="315"/>
      <c r="G2175" s="528"/>
      <c r="H2175" s="486">
        <f>ROUND($D2175*F2175,2)</f>
        <v>0</v>
      </c>
    </row>
    <row r="2176" spans="2:8" ht="90">
      <c r="B2176" s="26" t="s">
        <v>2188</v>
      </c>
      <c r="C2176" s="18" t="s">
        <v>2189</v>
      </c>
      <c r="D2176" s="68"/>
      <c r="E2176" s="19"/>
      <c r="F2176" s="53"/>
      <c r="G2176" s="504"/>
      <c r="H2176" s="486"/>
    </row>
    <row r="2177" spans="2:8">
      <c r="B2177" s="26" t="s">
        <v>2190</v>
      </c>
      <c r="C2177" s="18" t="s">
        <v>2121</v>
      </c>
      <c r="D2177" s="68">
        <v>15</v>
      </c>
      <c r="E2177" s="19" t="s">
        <v>63</v>
      </c>
      <c r="F2177" s="315"/>
      <c r="G2177" s="528"/>
      <c r="H2177" s="486">
        <f>ROUND($D2177*F2177,2)</f>
        <v>0</v>
      </c>
    </row>
    <row r="2178" spans="2:8">
      <c r="B2178" s="26"/>
      <c r="C2178" s="18"/>
      <c r="D2178" s="68"/>
      <c r="E2178" s="19"/>
      <c r="F2178" s="53"/>
      <c r="G2178" s="504"/>
      <c r="H2178" s="470"/>
    </row>
    <row r="2179" spans="2:8">
      <c r="B2179" s="378"/>
      <c r="C2179" s="415" t="s">
        <v>2191</v>
      </c>
      <c r="D2179" s="421"/>
      <c r="E2179" s="376"/>
      <c r="F2179" s="422"/>
      <c r="G2179" s="526"/>
      <c r="H2179" s="485">
        <f>SUM(H2121:H2178)</f>
        <v>0</v>
      </c>
    </row>
    <row r="2180" spans="2:8">
      <c r="B2180" s="26"/>
      <c r="C2180" s="18"/>
      <c r="D2180" s="68"/>
      <c r="E2180" s="19"/>
      <c r="F2180" s="53"/>
      <c r="G2180" s="504"/>
      <c r="H2180" s="486"/>
    </row>
    <row r="2181" spans="2:8">
      <c r="B2181" s="13" t="s">
        <v>2192</v>
      </c>
      <c r="C2181" s="14" t="s">
        <v>2193</v>
      </c>
      <c r="D2181" s="68"/>
      <c r="E2181" s="177"/>
      <c r="F2181" s="53"/>
      <c r="G2181" s="504"/>
      <c r="H2181" s="484"/>
    </row>
    <row r="2182" spans="2:8">
      <c r="B2182" s="13" t="s">
        <v>2194</v>
      </c>
      <c r="C2182" s="14" t="s">
        <v>2195</v>
      </c>
      <c r="D2182" s="68"/>
      <c r="E2182" s="19"/>
      <c r="F2182" s="53"/>
      <c r="G2182" s="504"/>
      <c r="H2182" s="470"/>
    </row>
    <row r="2183" spans="2:8" ht="30">
      <c r="B2183" s="26" t="s">
        <v>2196</v>
      </c>
      <c r="C2183" s="18" t="s">
        <v>2197</v>
      </c>
      <c r="D2183" s="263">
        <v>1</v>
      </c>
      <c r="E2183" s="177" t="s">
        <v>2198</v>
      </c>
      <c r="F2183" s="316"/>
      <c r="G2183" s="562"/>
      <c r="H2183" s="486">
        <f>ROUND($D2183*F2183,2)</f>
        <v>0</v>
      </c>
    </row>
    <row r="2184" spans="2:8">
      <c r="B2184" s="26" t="s">
        <v>2199</v>
      </c>
      <c r="C2184" s="18" t="s">
        <v>2200</v>
      </c>
      <c r="D2184" s="68"/>
      <c r="E2184" s="16"/>
      <c r="F2184" s="53"/>
      <c r="G2184" s="504"/>
      <c r="H2184" s="486"/>
    </row>
    <row r="2185" spans="2:8" ht="66" customHeight="1">
      <c r="B2185" s="26" t="s">
        <v>2201</v>
      </c>
      <c r="C2185" s="18" t="s">
        <v>2107</v>
      </c>
      <c r="D2185" s="263"/>
      <c r="E2185" s="177"/>
      <c r="F2185" s="53"/>
      <c r="G2185" s="504"/>
      <c r="H2185" s="486"/>
    </row>
    <row r="2186" spans="2:8">
      <c r="B2186" s="26"/>
      <c r="C2186" s="18" t="s">
        <v>693</v>
      </c>
      <c r="D2186" s="263"/>
      <c r="E2186" s="177"/>
      <c r="F2186" s="53"/>
      <c r="G2186" s="504"/>
      <c r="H2186" s="486"/>
    </row>
    <row r="2187" spans="2:8">
      <c r="B2187" s="26" t="s">
        <v>2202</v>
      </c>
      <c r="C2187" s="18" t="s">
        <v>2109</v>
      </c>
      <c r="D2187" s="263">
        <v>324</v>
      </c>
      <c r="E2187" s="16" t="s">
        <v>687</v>
      </c>
      <c r="F2187" s="315"/>
      <c r="G2187" s="528"/>
      <c r="H2187" s="486">
        <f t="shared" ref="H2187:H2192" si="30">ROUND($D2187*F2187,2)</f>
        <v>0</v>
      </c>
    </row>
    <row r="2188" spans="2:8" ht="30">
      <c r="B2188" s="26" t="s">
        <v>2203</v>
      </c>
      <c r="C2188" s="18" t="s">
        <v>2204</v>
      </c>
      <c r="D2188" s="263">
        <v>479</v>
      </c>
      <c r="E2188" s="16" t="s">
        <v>687</v>
      </c>
      <c r="F2188" s="315"/>
      <c r="G2188" s="528"/>
      <c r="H2188" s="486">
        <f t="shared" si="30"/>
        <v>0</v>
      </c>
    </row>
    <row r="2189" spans="2:8" ht="30">
      <c r="B2189" s="26" t="s">
        <v>2205</v>
      </c>
      <c r="C2189" s="18" t="s">
        <v>2206</v>
      </c>
      <c r="D2189" s="263">
        <v>472</v>
      </c>
      <c r="E2189" s="16" t="s">
        <v>687</v>
      </c>
      <c r="F2189" s="315"/>
      <c r="G2189" s="528"/>
      <c r="H2189" s="486">
        <f t="shared" si="30"/>
        <v>0</v>
      </c>
    </row>
    <row r="2190" spans="2:8" ht="30">
      <c r="B2190" s="26" t="s">
        <v>2207</v>
      </c>
      <c r="C2190" s="18" t="s">
        <v>2208</v>
      </c>
      <c r="D2190" s="263">
        <v>464</v>
      </c>
      <c r="E2190" s="16" t="s">
        <v>687</v>
      </c>
      <c r="F2190" s="315"/>
      <c r="G2190" s="528"/>
      <c r="H2190" s="486">
        <f t="shared" si="30"/>
        <v>0</v>
      </c>
    </row>
    <row r="2191" spans="2:8" ht="30">
      <c r="B2191" s="26" t="s">
        <v>2209</v>
      </c>
      <c r="C2191" s="18" t="s">
        <v>2210</v>
      </c>
      <c r="D2191" s="263">
        <v>457</v>
      </c>
      <c r="E2191" s="16" t="s">
        <v>687</v>
      </c>
      <c r="F2191" s="315"/>
      <c r="G2191" s="528"/>
      <c r="H2191" s="486">
        <f t="shared" si="30"/>
        <v>0</v>
      </c>
    </row>
    <row r="2192" spans="2:8" ht="45">
      <c r="B2192" s="26" t="s">
        <v>2211</v>
      </c>
      <c r="C2192" s="18" t="s">
        <v>2115</v>
      </c>
      <c r="D2192" s="263">
        <v>96</v>
      </c>
      <c r="E2192" s="16" t="s">
        <v>687</v>
      </c>
      <c r="F2192" s="315"/>
      <c r="G2192" s="528"/>
      <c r="H2192" s="486">
        <f t="shared" si="30"/>
        <v>0</v>
      </c>
    </row>
    <row r="2193" spans="2:8">
      <c r="B2193" s="378"/>
      <c r="C2193" s="423" t="s">
        <v>2212</v>
      </c>
      <c r="D2193" s="418"/>
      <c r="E2193" s="416"/>
      <c r="F2193" s="420"/>
      <c r="G2193" s="529"/>
      <c r="H2193" s="485">
        <f>SUM(H2183:H2192)</f>
        <v>0</v>
      </c>
    </row>
    <row r="2194" spans="2:8">
      <c r="B2194" s="26"/>
      <c r="C2194" s="18"/>
      <c r="D2194" s="263"/>
      <c r="E2194" s="177"/>
      <c r="F2194" s="262"/>
      <c r="G2194" s="527"/>
      <c r="H2194" s="484"/>
    </row>
    <row r="2195" spans="2:8">
      <c r="B2195" s="13" t="s">
        <v>2213</v>
      </c>
      <c r="C2195" s="14" t="s">
        <v>2214</v>
      </c>
      <c r="D2195" s="263"/>
      <c r="E2195" s="177"/>
      <c r="F2195" s="53"/>
      <c r="G2195" s="504"/>
      <c r="H2195" s="486"/>
    </row>
    <row r="2196" spans="2:8">
      <c r="B2196" s="26" t="s">
        <v>2215</v>
      </c>
      <c r="C2196" s="18" t="s">
        <v>2216</v>
      </c>
      <c r="D2196" s="263">
        <v>1</v>
      </c>
      <c r="E2196" s="177" t="s">
        <v>2198</v>
      </c>
      <c r="F2196" s="315"/>
      <c r="G2196" s="528"/>
      <c r="H2196" s="486">
        <f>ROUND($D2196*F2196,2)</f>
        <v>0</v>
      </c>
    </row>
    <row r="2197" spans="2:8">
      <c r="B2197" s="26"/>
      <c r="C2197" s="18"/>
      <c r="D2197" s="263"/>
      <c r="E2197" s="177"/>
      <c r="F2197" s="53"/>
      <c r="G2197" s="504"/>
      <c r="H2197" s="486"/>
    </row>
    <row r="2198" spans="2:8">
      <c r="B2198" s="378"/>
      <c r="C2198" s="415" t="s">
        <v>2217</v>
      </c>
      <c r="D2198" s="421"/>
      <c r="E2198" s="376"/>
      <c r="F2198" s="422"/>
      <c r="G2198" s="526"/>
      <c r="H2198" s="485">
        <f>H2196+H2193</f>
        <v>0</v>
      </c>
    </row>
    <row r="2199" spans="2:8">
      <c r="B2199" s="26"/>
      <c r="C2199" s="29"/>
      <c r="D2199" s="68"/>
      <c r="E2199" s="19"/>
      <c r="F2199" s="53"/>
      <c r="G2199" s="504"/>
      <c r="H2199" s="484"/>
    </row>
    <row r="2200" spans="2:8">
      <c r="B2200" s="13" t="s">
        <v>2218</v>
      </c>
      <c r="C2200" s="9" t="s">
        <v>2219</v>
      </c>
      <c r="D2200" s="68"/>
      <c r="E2200" s="11"/>
      <c r="F2200" s="53"/>
      <c r="G2200" s="504"/>
      <c r="H2200" s="484"/>
    </row>
    <row r="2201" spans="2:8">
      <c r="B2201" s="106" t="s">
        <v>2220</v>
      </c>
      <c r="C2201" s="9" t="s">
        <v>2221</v>
      </c>
      <c r="D2201" s="68"/>
      <c r="E2201" s="11"/>
      <c r="F2201" s="53"/>
      <c r="G2201" s="504"/>
      <c r="H2201" s="484"/>
    </row>
    <row r="2202" spans="2:8">
      <c r="B2202" s="106" t="s">
        <v>2222</v>
      </c>
      <c r="C2202" s="264" t="s">
        <v>2223</v>
      </c>
      <c r="D2202" s="68"/>
      <c r="E2202" s="109"/>
      <c r="F2202" s="53"/>
      <c r="G2202" s="504"/>
      <c r="H2202" s="484"/>
    </row>
    <row r="2203" spans="2:8" ht="30">
      <c r="B2203" s="106"/>
      <c r="C2203" s="264" t="s">
        <v>2224</v>
      </c>
      <c r="D2203" s="68">
        <v>10</v>
      </c>
      <c r="E2203" s="109" t="s">
        <v>2225</v>
      </c>
      <c r="F2203" s="315"/>
      <c r="G2203" s="528"/>
      <c r="H2203" s="486">
        <f>ROUND($D2203*F2203,2)</f>
        <v>0</v>
      </c>
    </row>
    <row r="2204" spans="2:8">
      <c r="B2204" s="106"/>
      <c r="C2204" s="264" t="s">
        <v>2226</v>
      </c>
      <c r="D2204" s="68"/>
      <c r="E2204" s="109"/>
      <c r="F2204" s="53"/>
      <c r="G2204" s="504"/>
      <c r="H2204" s="486"/>
    </row>
    <row r="2205" spans="2:8">
      <c r="B2205" s="106"/>
      <c r="C2205" s="264"/>
      <c r="D2205" s="68"/>
      <c r="E2205" s="109"/>
      <c r="F2205" s="53"/>
      <c r="G2205" s="504"/>
      <c r="H2205" s="486"/>
    </row>
    <row r="2206" spans="2:8">
      <c r="B2206" s="106" t="s">
        <v>2227</v>
      </c>
      <c r="C2206" s="264" t="s">
        <v>2228</v>
      </c>
      <c r="D2206" s="68"/>
      <c r="E2206" s="109"/>
      <c r="F2206" s="53"/>
      <c r="G2206" s="504"/>
      <c r="H2206" s="486"/>
    </row>
    <row r="2207" spans="2:8" ht="30">
      <c r="B2207" s="106"/>
      <c r="C2207" s="264" t="s">
        <v>2229</v>
      </c>
      <c r="D2207" s="68">
        <v>5</v>
      </c>
      <c r="E2207" s="109" t="s">
        <v>2225</v>
      </c>
      <c r="F2207" s="315"/>
      <c r="G2207" s="528"/>
      <c r="H2207" s="486">
        <f>ROUND($D2207*F2207,2)</f>
        <v>0</v>
      </c>
    </row>
    <row r="2208" spans="2:8">
      <c r="B2208" s="106"/>
      <c r="C2208" s="264"/>
      <c r="D2208" s="68"/>
      <c r="E2208" s="109"/>
      <c r="F2208" s="53"/>
      <c r="G2208" s="504"/>
      <c r="H2208" s="486"/>
    </row>
    <row r="2209" spans="2:8">
      <c r="B2209" s="106"/>
      <c r="C2209" s="264"/>
      <c r="D2209" s="68"/>
      <c r="E2209" s="109"/>
      <c r="F2209" s="53"/>
      <c r="G2209" s="504"/>
      <c r="H2209" s="486"/>
    </row>
    <row r="2210" spans="2:8">
      <c r="B2210" s="106" t="s">
        <v>2230</v>
      </c>
      <c r="C2210" s="264" t="s">
        <v>2231</v>
      </c>
      <c r="D2210" s="68"/>
      <c r="E2210" s="109"/>
      <c r="F2210" s="53"/>
      <c r="G2210" s="504"/>
      <c r="H2210" s="486"/>
    </row>
    <row r="2211" spans="2:8">
      <c r="B2211" s="106"/>
      <c r="C2211" s="264" t="s">
        <v>2232</v>
      </c>
      <c r="D2211" s="68">
        <v>4</v>
      </c>
      <c r="E2211" s="109" t="s">
        <v>2225</v>
      </c>
      <c r="F2211" s="315"/>
      <c r="G2211" s="528"/>
      <c r="H2211" s="486">
        <f>ROUND($D2211*F2211,2)</f>
        <v>0</v>
      </c>
    </row>
    <row r="2212" spans="2:8">
      <c r="B2212" s="106"/>
      <c r="C2212" s="264" t="s">
        <v>2233</v>
      </c>
      <c r="D2212" s="68"/>
      <c r="E2212" s="109"/>
      <c r="F2212" s="53"/>
      <c r="G2212" s="504"/>
      <c r="H2212" s="486"/>
    </row>
    <row r="2213" spans="2:8">
      <c r="B2213" s="106"/>
      <c r="C2213" s="264"/>
      <c r="D2213" s="68"/>
      <c r="E2213" s="109"/>
      <c r="F2213" s="53"/>
      <c r="G2213" s="504"/>
      <c r="H2213" s="486"/>
    </row>
    <row r="2214" spans="2:8">
      <c r="B2214" s="106" t="s">
        <v>2234</v>
      </c>
      <c r="C2214" s="264" t="s">
        <v>2235</v>
      </c>
      <c r="D2214" s="68"/>
      <c r="E2214" s="109"/>
      <c r="F2214" s="53"/>
      <c r="G2214" s="504"/>
      <c r="H2214" s="486"/>
    </row>
    <row r="2215" spans="2:8">
      <c r="B2215" s="106"/>
      <c r="C2215" s="264" t="s">
        <v>2236</v>
      </c>
      <c r="D2215" s="68">
        <v>2</v>
      </c>
      <c r="E2215" s="109" t="s">
        <v>2225</v>
      </c>
      <c r="F2215" s="315"/>
      <c r="G2215" s="528"/>
      <c r="H2215" s="486">
        <f>ROUND($D2215*F2215,2)</f>
        <v>0</v>
      </c>
    </row>
    <row r="2216" spans="2:8">
      <c r="B2216" s="106"/>
      <c r="C2216" s="264" t="s">
        <v>2233</v>
      </c>
      <c r="D2216" s="68"/>
      <c r="E2216" s="109"/>
      <c r="F2216" s="53"/>
      <c r="G2216" s="504"/>
      <c r="H2216" s="486"/>
    </row>
    <row r="2217" spans="2:8">
      <c r="B2217" s="106"/>
      <c r="C2217" s="264"/>
      <c r="D2217" s="68"/>
      <c r="E2217" s="109"/>
      <c r="F2217" s="53"/>
      <c r="G2217" s="504"/>
      <c r="H2217" s="486"/>
    </row>
    <row r="2218" spans="2:8">
      <c r="B2218" s="106" t="s">
        <v>2237</v>
      </c>
      <c r="C2218" s="264" t="s">
        <v>2238</v>
      </c>
      <c r="D2218" s="68"/>
      <c r="E2218" s="109"/>
      <c r="F2218" s="53"/>
      <c r="G2218" s="504"/>
      <c r="H2218" s="486"/>
    </row>
    <row r="2219" spans="2:8">
      <c r="B2219" s="106"/>
      <c r="C2219" s="264" t="s">
        <v>2239</v>
      </c>
      <c r="D2219" s="68">
        <v>3</v>
      </c>
      <c r="E2219" s="109" t="s">
        <v>2225</v>
      </c>
      <c r="F2219" s="315"/>
      <c r="G2219" s="528"/>
      <c r="H2219" s="486">
        <f>ROUND($D2219*F2219,2)</f>
        <v>0</v>
      </c>
    </row>
    <row r="2220" spans="2:8">
      <c r="B2220" s="106"/>
      <c r="C2220" s="264" t="s">
        <v>2240</v>
      </c>
      <c r="D2220" s="68"/>
      <c r="E2220" s="19"/>
      <c r="F2220" s="53"/>
      <c r="G2220" s="504"/>
      <c r="H2220" s="484"/>
    </row>
    <row r="2221" spans="2:8">
      <c r="B2221" s="106"/>
      <c r="C2221" s="264"/>
      <c r="D2221" s="68"/>
      <c r="E2221" s="19"/>
      <c r="F2221" s="53"/>
      <c r="G2221" s="504"/>
      <c r="H2221" s="484"/>
    </row>
    <row r="2222" spans="2:8">
      <c r="B2222" s="413"/>
      <c r="C2222" s="424" t="s">
        <v>2241</v>
      </c>
      <c r="D2222" s="421"/>
      <c r="E2222" s="376"/>
      <c r="F2222" s="422"/>
      <c r="G2222" s="526"/>
      <c r="H2222" s="485">
        <f>SUM(H2203:H2221)</f>
        <v>0</v>
      </c>
    </row>
    <row r="2223" spans="2:8">
      <c r="B2223" s="26"/>
      <c r="C2223" s="29"/>
      <c r="D2223" s="68"/>
      <c r="E2223" s="19"/>
      <c r="F2223" s="53"/>
      <c r="G2223" s="504"/>
      <c r="H2223" s="484"/>
    </row>
    <row r="2224" spans="2:8">
      <c r="B2224" s="55" t="s">
        <v>2242</v>
      </c>
      <c r="C2224" s="52" t="s">
        <v>2243</v>
      </c>
      <c r="D2224" s="68"/>
      <c r="E2224" s="19"/>
      <c r="F2224" s="53"/>
      <c r="G2224" s="504"/>
      <c r="H2224" s="470"/>
    </row>
    <row r="2225" spans="2:8">
      <c r="B2225" s="106" t="s">
        <v>2244</v>
      </c>
      <c r="C2225" s="264" t="s">
        <v>2245</v>
      </c>
      <c r="D2225" s="68">
        <v>2</v>
      </c>
      <c r="E2225" s="19" t="s">
        <v>63</v>
      </c>
      <c r="F2225" s="315"/>
      <c r="G2225" s="528"/>
      <c r="H2225" s="486">
        <f>ROUND($D2225*F2225,2)</f>
        <v>0</v>
      </c>
    </row>
    <row r="2226" spans="2:8">
      <c r="B2226" s="106" t="s">
        <v>2246</v>
      </c>
      <c r="C2226" s="264" t="s">
        <v>2247</v>
      </c>
      <c r="D2226" s="68">
        <v>5</v>
      </c>
      <c r="E2226" s="19" t="s">
        <v>63</v>
      </c>
      <c r="F2226" s="315"/>
      <c r="G2226" s="528"/>
      <c r="H2226" s="486">
        <f>ROUND($D2226*F2226,2)</f>
        <v>0</v>
      </c>
    </row>
    <row r="2227" spans="2:8">
      <c r="B2227" s="106" t="s">
        <v>2248</v>
      </c>
      <c r="C2227" s="264" t="s">
        <v>2249</v>
      </c>
      <c r="D2227" s="68">
        <v>5</v>
      </c>
      <c r="E2227" s="19" t="s">
        <v>63</v>
      </c>
      <c r="F2227" s="315"/>
      <c r="G2227" s="528"/>
      <c r="H2227" s="486">
        <f>ROUND($D2227*F2227,2)</f>
        <v>0</v>
      </c>
    </row>
    <row r="2228" spans="2:8">
      <c r="B2228" s="106" t="s">
        <v>2250</v>
      </c>
      <c r="C2228" s="264" t="s">
        <v>2251</v>
      </c>
      <c r="D2228" s="68">
        <v>5</v>
      </c>
      <c r="E2228" s="19" t="s">
        <v>63</v>
      </c>
      <c r="F2228" s="315"/>
      <c r="G2228" s="528"/>
      <c r="H2228" s="486">
        <f>ROUND($D2228*F2228,2)</f>
        <v>0</v>
      </c>
    </row>
    <row r="2229" spans="2:8">
      <c r="B2229" s="106" t="s">
        <v>2252</v>
      </c>
      <c r="C2229" s="264" t="s">
        <v>2253</v>
      </c>
      <c r="D2229" s="68">
        <v>5</v>
      </c>
      <c r="E2229" s="19" t="s">
        <v>63</v>
      </c>
      <c r="F2229" s="315"/>
      <c r="G2229" s="528"/>
      <c r="H2229" s="486">
        <f>ROUND($D2229*F2229,2)</f>
        <v>0</v>
      </c>
    </row>
    <row r="2230" spans="2:8">
      <c r="B2230" s="106" t="s">
        <v>2254</v>
      </c>
      <c r="C2230" s="264" t="s">
        <v>2255</v>
      </c>
      <c r="D2230" s="68"/>
      <c r="E2230" s="19"/>
      <c r="F2230" s="53"/>
      <c r="G2230" s="504"/>
      <c r="H2230" s="486"/>
    </row>
    <row r="2231" spans="2:8">
      <c r="B2231" s="106" t="s">
        <v>2256</v>
      </c>
      <c r="C2231" s="264" t="s">
        <v>2257</v>
      </c>
      <c r="D2231" s="68">
        <v>2</v>
      </c>
      <c r="E2231" s="19" t="s">
        <v>63</v>
      </c>
      <c r="F2231" s="315"/>
      <c r="G2231" s="528"/>
      <c r="H2231" s="486">
        <f>ROUND($D2231*F2231,2)</f>
        <v>0</v>
      </c>
    </row>
    <row r="2232" spans="2:8">
      <c r="B2232" s="106" t="s">
        <v>2258</v>
      </c>
      <c r="C2232" s="264" t="s">
        <v>2259</v>
      </c>
      <c r="D2232" s="68">
        <v>10</v>
      </c>
      <c r="E2232" s="19" t="s">
        <v>63</v>
      </c>
      <c r="F2232" s="315"/>
      <c r="G2232" s="528"/>
      <c r="H2232" s="486">
        <f>ROUND($D2232*F2232,2)</f>
        <v>0</v>
      </c>
    </row>
    <row r="2233" spans="2:8">
      <c r="B2233" s="26"/>
      <c r="C2233" s="29"/>
      <c r="D2233" s="68"/>
      <c r="E2233" s="19"/>
      <c r="F2233" s="53"/>
      <c r="G2233" s="504"/>
      <c r="H2233" s="484"/>
    </row>
    <row r="2234" spans="2:8">
      <c r="B2234" s="378"/>
      <c r="C2234" s="415" t="s">
        <v>2260</v>
      </c>
      <c r="D2234" s="421"/>
      <c r="E2234" s="376"/>
      <c r="F2234" s="422"/>
      <c r="G2234" s="526"/>
      <c r="H2234" s="485">
        <f>SUM(H2225:H2233)</f>
        <v>0</v>
      </c>
    </row>
    <row r="2235" spans="2:8">
      <c r="B2235" s="26"/>
      <c r="C2235" s="29"/>
      <c r="D2235" s="68"/>
      <c r="E2235" s="19"/>
      <c r="F2235" s="53"/>
      <c r="G2235" s="504"/>
      <c r="H2235" s="484"/>
    </row>
    <row r="2236" spans="2:8">
      <c r="B2236" s="378"/>
      <c r="C2236" s="360" t="s">
        <v>2261</v>
      </c>
      <c r="D2236" s="421"/>
      <c r="E2236" s="376"/>
      <c r="F2236" s="422"/>
      <c r="G2236" s="526"/>
      <c r="H2236" s="485">
        <f>H2234+H2222</f>
        <v>0</v>
      </c>
    </row>
    <row r="2237" spans="2:8">
      <c r="B2237" s="26"/>
      <c r="C2237" s="18"/>
      <c r="D2237" s="68"/>
      <c r="E2237" s="19"/>
      <c r="F2237" s="53"/>
      <c r="G2237" s="504"/>
      <c r="H2237" s="470"/>
    </row>
    <row r="2238" spans="2:8">
      <c r="B2238" s="378"/>
      <c r="C2238" s="425" t="s">
        <v>2262</v>
      </c>
      <c r="D2238" s="421"/>
      <c r="E2238" s="426"/>
      <c r="F2238" s="425"/>
      <c r="G2238" s="563"/>
      <c r="H2238" s="473">
        <f>H2236+H2198+H2179</f>
        <v>0</v>
      </c>
    </row>
    <row r="2239" spans="2:8">
      <c r="B2239" s="26"/>
      <c r="C2239" s="29"/>
      <c r="D2239" s="68"/>
      <c r="E2239" s="19"/>
      <c r="F2239" s="53"/>
      <c r="G2239" s="504"/>
      <c r="H2239" s="484"/>
    </row>
    <row r="2240" spans="2:8">
      <c r="B2240" s="8">
        <v>11.2</v>
      </c>
      <c r="C2240" s="9" t="s">
        <v>2102</v>
      </c>
      <c r="D2240" s="68"/>
      <c r="E2240" s="16"/>
      <c r="F2240" s="51"/>
      <c r="G2240" s="504"/>
      <c r="H2240" s="470"/>
    </row>
    <row r="2241" spans="2:8">
      <c r="B2241" s="13" t="s">
        <v>2263</v>
      </c>
      <c r="C2241" s="29" t="s">
        <v>2105</v>
      </c>
      <c r="D2241" s="68"/>
      <c r="E2241" s="16"/>
      <c r="F2241" s="53"/>
      <c r="G2241" s="504"/>
      <c r="H2241" s="470"/>
    </row>
    <row r="2242" spans="2:8" ht="62.25" customHeight="1">
      <c r="B2242" s="20" t="s">
        <v>2264</v>
      </c>
      <c r="C2242" s="22" t="s">
        <v>2107</v>
      </c>
      <c r="D2242" s="68"/>
      <c r="E2242" s="19"/>
      <c r="F2242" s="53"/>
      <c r="G2242" s="504"/>
      <c r="H2242" s="486"/>
    </row>
    <row r="2243" spans="2:8">
      <c r="B2243" s="26"/>
      <c r="C2243" s="22" t="s">
        <v>693</v>
      </c>
      <c r="D2243" s="68"/>
      <c r="E2243" s="19"/>
      <c r="F2243" s="53"/>
      <c r="G2243" s="504"/>
      <c r="H2243" s="486"/>
    </row>
    <row r="2244" spans="2:8">
      <c r="B2244" s="20" t="s">
        <v>2265</v>
      </c>
      <c r="C2244" s="22" t="s">
        <v>2109</v>
      </c>
      <c r="D2244" s="68">
        <v>270</v>
      </c>
      <c r="E2244" s="16" t="s">
        <v>687</v>
      </c>
      <c r="F2244" s="315"/>
      <c r="G2244" s="528"/>
      <c r="H2244" s="486">
        <f>ROUND($D2244*F2244,2)</f>
        <v>0</v>
      </c>
    </row>
    <row r="2245" spans="2:8">
      <c r="B2245" s="20"/>
      <c r="C2245" s="22"/>
      <c r="D2245" s="68"/>
      <c r="E2245" s="16"/>
      <c r="F2245" s="53"/>
      <c r="G2245" s="504"/>
      <c r="H2245" s="486"/>
    </row>
    <row r="2246" spans="2:8">
      <c r="B2246" s="13" t="s">
        <v>2266</v>
      </c>
      <c r="C2246" s="29" t="s">
        <v>2267</v>
      </c>
      <c r="D2246" s="68"/>
      <c r="E2246" s="16"/>
      <c r="F2246" s="53"/>
      <c r="G2246" s="504"/>
      <c r="H2246" s="486"/>
    </row>
    <row r="2247" spans="2:8">
      <c r="B2247" s="20" t="s">
        <v>2268</v>
      </c>
      <c r="C2247" s="40" t="s">
        <v>2269</v>
      </c>
      <c r="D2247" s="144">
        <v>4667</v>
      </c>
      <c r="E2247" s="16" t="s">
        <v>63</v>
      </c>
      <c r="F2247" s="315"/>
      <c r="G2247" s="528"/>
      <c r="H2247" s="486">
        <f>ROUND($D2247*F2247,2)</f>
        <v>0</v>
      </c>
    </row>
    <row r="2248" spans="2:8">
      <c r="B2248" s="20"/>
      <c r="C2248" s="40"/>
      <c r="D2248" s="144"/>
      <c r="E2248" s="16"/>
      <c r="F2248" s="53"/>
      <c r="G2248" s="504"/>
      <c r="H2248" s="486"/>
    </row>
    <row r="2249" spans="2:8">
      <c r="B2249" s="13" t="s">
        <v>2270</v>
      </c>
      <c r="C2249" s="29" t="s">
        <v>2141</v>
      </c>
      <c r="D2249" s="238"/>
      <c r="E2249" s="265"/>
      <c r="F2249" s="53"/>
      <c r="G2249" s="504"/>
      <c r="H2249" s="486"/>
    </row>
    <row r="2250" spans="2:8" ht="45">
      <c r="B2250" s="20" t="s">
        <v>2271</v>
      </c>
      <c r="C2250" s="266" t="s">
        <v>2145</v>
      </c>
      <c r="D2250" s="144">
        <v>49</v>
      </c>
      <c r="E2250" s="16" t="s">
        <v>687</v>
      </c>
      <c r="F2250" s="315"/>
      <c r="G2250" s="528"/>
      <c r="H2250" s="486">
        <f>ROUND($D2250*F2250,2)</f>
        <v>0</v>
      </c>
    </row>
    <row r="2251" spans="2:8">
      <c r="B2251" s="20" t="s">
        <v>2272</v>
      </c>
      <c r="C2251" s="266" t="s">
        <v>2147</v>
      </c>
      <c r="D2251" s="68"/>
      <c r="E2251" s="265"/>
      <c r="F2251" s="53"/>
      <c r="G2251" s="504"/>
      <c r="H2251" s="486"/>
    </row>
    <row r="2252" spans="2:8">
      <c r="B2252" s="20" t="s">
        <v>2273</v>
      </c>
      <c r="C2252" s="266" t="s">
        <v>2148</v>
      </c>
      <c r="D2252" s="144">
        <v>16</v>
      </c>
      <c r="E2252" s="19" t="s">
        <v>2887</v>
      </c>
      <c r="F2252" s="315"/>
      <c r="G2252" s="528"/>
      <c r="H2252" s="486">
        <f>ROUND($D2252*F2252,2)</f>
        <v>0</v>
      </c>
    </row>
    <row r="2253" spans="2:8">
      <c r="B2253" s="20" t="s">
        <v>2274</v>
      </c>
      <c r="C2253" s="266" t="s">
        <v>2149</v>
      </c>
      <c r="D2253" s="144">
        <v>22</v>
      </c>
      <c r="E2253" s="16" t="s">
        <v>687</v>
      </c>
      <c r="F2253" s="315"/>
      <c r="G2253" s="528"/>
      <c r="H2253" s="486">
        <f>ROUND($D2253*F2253,2)</f>
        <v>0</v>
      </c>
    </row>
    <row r="2254" spans="2:8">
      <c r="B2254" s="20" t="s">
        <v>2275</v>
      </c>
      <c r="C2254" s="266" t="s">
        <v>2150</v>
      </c>
      <c r="D2254" s="144">
        <v>44</v>
      </c>
      <c r="E2254" s="16" t="s">
        <v>687</v>
      </c>
      <c r="F2254" s="315"/>
      <c r="G2254" s="528"/>
      <c r="H2254" s="486">
        <f>ROUND($D2254*F2254,2)</f>
        <v>0</v>
      </c>
    </row>
    <row r="2255" spans="2:8">
      <c r="B2255" s="20"/>
      <c r="C2255" s="22"/>
      <c r="D2255" s="144"/>
      <c r="E2255" s="16"/>
      <c r="F2255" s="53"/>
      <c r="G2255" s="504"/>
      <c r="H2255" s="486"/>
    </row>
    <row r="2256" spans="2:8">
      <c r="B2256" s="13" t="s">
        <v>2276</v>
      </c>
      <c r="C2256" s="29" t="s">
        <v>2277</v>
      </c>
      <c r="D2256" s="67"/>
      <c r="E2256" s="16"/>
      <c r="F2256" s="53"/>
      <c r="G2256" s="504"/>
      <c r="H2256" s="486"/>
    </row>
    <row r="2257" spans="2:8" ht="23.25" customHeight="1">
      <c r="B2257" s="20" t="s">
        <v>2278</v>
      </c>
      <c r="C2257" s="40" t="s">
        <v>2279</v>
      </c>
      <c r="D2257" s="66">
        <v>1198</v>
      </c>
      <c r="E2257" s="16" t="s">
        <v>565</v>
      </c>
      <c r="F2257" s="317"/>
      <c r="G2257" s="564"/>
      <c r="H2257" s="486">
        <f>ROUND($D2257*F2257,2)</f>
        <v>0</v>
      </c>
    </row>
    <row r="2258" spans="2:8">
      <c r="B2258" s="267"/>
      <c r="C2258" s="40"/>
      <c r="D2258" s="333"/>
      <c r="E2258" s="265"/>
      <c r="F2258" s="147"/>
      <c r="G2258" s="504"/>
      <c r="H2258" s="486"/>
    </row>
    <row r="2259" spans="2:8">
      <c r="B2259" s="427"/>
      <c r="C2259" s="428" t="s">
        <v>2280</v>
      </c>
      <c r="D2259" s="429"/>
      <c r="E2259" s="430"/>
      <c r="F2259" s="431"/>
      <c r="G2259" s="505"/>
      <c r="H2259" s="487">
        <f>SUM(H2244:H2258)</f>
        <v>0</v>
      </c>
    </row>
    <row r="2260" spans="2:8">
      <c r="B2260" s="267"/>
      <c r="C2260" s="268"/>
      <c r="D2260" s="263"/>
      <c r="E2260" s="269"/>
      <c r="F2260" s="51"/>
      <c r="G2260" s="504"/>
      <c r="H2260" s="470"/>
    </row>
    <row r="2261" spans="2:8">
      <c r="B2261" s="8">
        <v>11.3</v>
      </c>
      <c r="C2261" s="9" t="s">
        <v>2103</v>
      </c>
      <c r="D2261" s="68"/>
      <c r="E2261" s="16"/>
      <c r="F2261" s="51"/>
      <c r="G2261" s="504"/>
      <c r="H2261" s="470"/>
    </row>
    <row r="2262" spans="2:8" ht="75">
      <c r="B2262" s="267" t="s">
        <v>2281</v>
      </c>
      <c r="C2262" s="266" t="s">
        <v>2282</v>
      </c>
      <c r="D2262" s="66"/>
      <c r="E2262" s="265"/>
      <c r="F2262" s="53"/>
      <c r="G2262" s="504"/>
      <c r="H2262" s="486"/>
    </row>
    <row r="2263" spans="2:8">
      <c r="B2263" s="26"/>
      <c r="C2263" s="266" t="s">
        <v>693</v>
      </c>
      <c r="D2263" s="66"/>
      <c r="E2263" s="265"/>
      <c r="F2263" s="53"/>
      <c r="G2263" s="504"/>
      <c r="H2263" s="486"/>
    </row>
    <row r="2264" spans="2:8">
      <c r="B2264" s="267" t="s">
        <v>2283</v>
      </c>
      <c r="C2264" s="266" t="s">
        <v>2284</v>
      </c>
      <c r="D2264" s="66">
        <v>1080</v>
      </c>
      <c r="E2264" s="16" t="s">
        <v>74</v>
      </c>
      <c r="F2264" s="315"/>
      <c r="G2264" s="528"/>
      <c r="H2264" s="486">
        <f>ROUND($D2264*F2264,2)</f>
        <v>0</v>
      </c>
    </row>
    <row r="2265" spans="2:8">
      <c r="B2265" s="267"/>
      <c r="C2265" s="266"/>
      <c r="D2265" s="66"/>
      <c r="E2265" s="265"/>
      <c r="F2265" s="53"/>
      <c r="G2265" s="504"/>
      <c r="H2265" s="486"/>
    </row>
    <row r="2266" spans="2:8" ht="75">
      <c r="B2266" s="267" t="s">
        <v>2285</v>
      </c>
      <c r="C2266" s="266" t="s">
        <v>2286</v>
      </c>
      <c r="D2266" s="66"/>
      <c r="E2266" s="265"/>
      <c r="F2266" s="53"/>
      <c r="G2266" s="504"/>
      <c r="H2266" s="486"/>
    </row>
    <row r="2267" spans="2:8">
      <c r="B2267" s="267" t="s">
        <v>2287</v>
      </c>
      <c r="C2267" s="266" t="s">
        <v>2288</v>
      </c>
      <c r="D2267" s="66">
        <v>750</v>
      </c>
      <c r="E2267" s="16" t="s">
        <v>74</v>
      </c>
      <c r="F2267" s="315"/>
      <c r="G2267" s="528"/>
      <c r="H2267" s="486">
        <f>ROUND($D2267*F2267,2)</f>
        <v>0</v>
      </c>
    </row>
    <row r="2268" spans="2:8">
      <c r="B2268" s="267"/>
      <c r="C2268" s="266"/>
      <c r="D2268" s="66"/>
      <c r="E2268" s="32"/>
      <c r="F2268" s="53"/>
      <c r="G2268" s="504"/>
      <c r="H2268" s="486"/>
    </row>
    <row r="2269" spans="2:8" ht="30" customHeight="1">
      <c r="B2269" s="267" t="s">
        <v>2289</v>
      </c>
      <c r="C2269" s="266" t="s">
        <v>2290</v>
      </c>
      <c r="D2269" s="66"/>
      <c r="E2269" s="265"/>
      <c r="F2269" s="53"/>
      <c r="G2269" s="504"/>
      <c r="H2269" s="486"/>
    </row>
    <row r="2270" spans="2:8">
      <c r="B2270" s="267" t="s">
        <v>2291</v>
      </c>
      <c r="C2270" s="266" t="s">
        <v>2292</v>
      </c>
      <c r="D2270" s="66">
        <v>330</v>
      </c>
      <c r="E2270" s="16" t="s">
        <v>74</v>
      </c>
      <c r="F2270" s="315"/>
      <c r="G2270" s="528"/>
      <c r="H2270" s="486">
        <f>ROUND($D2270*F2270,2)</f>
        <v>0</v>
      </c>
    </row>
    <row r="2271" spans="2:8">
      <c r="B2271" s="267" t="s">
        <v>2293</v>
      </c>
      <c r="C2271" s="266" t="s">
        <v>2294</v>
      </c>
      <c r="D2271" s="66">
        <v>1</v>
      </c>
      <c r="E2271" s="265" t="s">
        <v>2295</v>
      </c>
      <c r="F2271" s="315"/>
      <c r="G2271" s="528"/>
      <c r="H2271" s="486">
        <f>ROUND($D2271*F2271,2)</f>
        <v>0</v>
      </c>
    </row>
    <row r="2272" spans="2:8">
      <c r="B2272" s="267"/>
      <c r="C2272" s="266"/>
      <c r="D2272" s="66"/>
      <c r="E2272" s="265"/>
      <c r="F2272" s="53"/>
      <c r="G2272" s="504"/>
      <c r="H2272" s="486"/>
    </row>
    <row r="2273" spans="2:8" ht="105">
      <c r="B2273" s="267" t="s">
        <v>2296</v>
      </c>
      <c r="C2273" s="266" t="s">
        <v>2297</v>
      </c>
      <c r="D2273" s="66"/>
      <c r="E2273" s="265"/>
      <c r="F2273" s="53"/>
      <c r="G2273" s="504"/>
      <c r="H2273" s="486"/>
    </row>
    <row r="2274" spans="2:8">
      <c r="B2274" s="267" t="s">
        <v>2298</v>
      </c>
      <c r="C2274" s="266" t="s">
        <v>585</v>
      </c>
      <c r="D2274" s="66">
        <v>7</v>
      </c>
      <c r="E2274" s="19" t="s">
        <v>63</v>
      </c>
      <c r="F2274" s="315"/>
      <c r="G2274" s="528"/>
      <c r="H2274" s="486">
        <f>ROUND($D2274*F2274,2)</f>
        <v>0</v>
      </c>
    </row>
    <row r="2275" spans="2:8">
      <c r="B2275" s="267"/>
      <c r="C2275" s="266"/>
      <c r="D2275" s="66"/>
      <c r="E2275" s="265"/>
      <c r="F2275" s="53"/>
      <c r="G2275" s="504"/>
      <c r="H2275" s="486"/>
    </row>
    <row r="2276" spans="2:8" ht="75.75" customHeight="1">
      <c r="B2276" s="267" t="s">
        <v>2299</v>
      </c>
      <c r="C2276" s="266" t="s">
        <v>2300</v>
      </c>
      <c r="D2276" s="66"/>
      <c r="E2276" s="265"/>
      <c r="F2276" s="53"/>
      <c r="G2276" s="504"/>
      <c r="H2276" s="486"/>
    </row>
    <row r="2277" spans="2:8" ht="30">
      <c r="B2277" s="267" t="s">
        <v>2301</v>
      </c>
      <c r="C2277" s="266" t="s">
        <v>2302</v>
      </c>
      <c r="D2277" s="66"/>
      <c r="E2277" s="265"/>
      <c r="F2277" s="53"/>
      <c r="G2277" s="504"/>
      <c r="H2277" s="486"/>
    </row>
    <row r="2278" spans="2:8">
      <c r="B2278" s="267" t="s">
        <v>2303</v>
      </c>
      <c r="C2278" s="266" t="s">
        <v>2304</v>
      </c>
      <c r="D2278" s="66">
        <v>6</v>
      </c>
      <c r="E2278" s="19" t="s">
        <v>63</v>
      </c>
      <c r="F2278" s="315"/>
      <c r="G2278" s="528"/>
      <c r="H2278" s="486">
        <f>ROUND($D2278*F2278,2)</f>
        <v>0</v>
      </c>
    </row>
    <row r="2279" spans="2:8">
      <c r="B2279" s="267" t="s">
        <v>2305</v>
      </c>
      <c r="C2279" s="266" t="s">
        <v>2306</v>
      </c>
      <c r="D2279" s="66">
        <v>1</v>
      </c>
      <c r="E2279" s="19" t="s">
        <v>63</v>
      </c>
      <c r="F2279" s="315"/>
      <c r="G2279" s="528"/>
      <c r="H2279" s="486">
        <f>ROUND($D2279*F2279,2)</f>
        <v>0</v>
      </c>
    </row>
    <row r="2280" spans="2:8">
      <c r="B2280" s="267"/>
      <c r="C2280" s="266"/>
      <c r="D2280" s="66"/>
      <c r="E2280" s="265"/>
      <c r="F2280" s="53"/>
      <c r="G2280" s="504"/>
      <c r="H2280" s="486"/>
    </row>
    <row r="2281" spans="2:8">
      <c r="B2281" s="267" t="s">
        <v>2307</v>
      </c>
      <c r="C2281" s="266" t="s">
        <v>2308</v>
      </c>
      <c r="D2281" s="66"/>
      <c r="E2281" s="265"/>
      <c r="F2281" s="53"/>
      <c r="G2281" s="504"/>
      <c r="H2281" s="486"/>
    </row>
    <row r="2282" spans="2:8">
      <c r="B2282" s="267" t="s">
        <v>2309</v>
      </c>
      <c r="C2282" s="266" t="s">
        <v>2310</v>
      </c>
      <c r="D2282" s="66">
        <v>1</v>
      </c>
      <c r="E2282" s="19" t="s">
        <v>63</v>
      </c>
      <c r="F2282" s="315"/>
      <c r="G2282" s="528"/>
      <c r="H2282" s="486">
        <f>ROUND($D2282*F2282,2)</f>
        <v>0</v>
      </c>
    </row>
    <row r="2283" spans="2:8">
      <c r="B2283" s="267"/>
      <c r="C2283" s="266"/>
      <c r="D2283" s="66"/>
      <c r="E2283" s="265"/>
      <c r="F2283" s="53"/>
      <c r="G2283" s="504"/>
      <c r="H2283" s="486"/>
    </row>
    <row r="2284" spans="2:8" ht="105">
      <c r="B2284" s="267" t="s">
        <v>2311</v>
      </c>
      <c r="C2284" s="266" t="s">
        <v>2119</v>
      </c>
      <c r="D2284" s="66"/>
      <c r="E2284" s="265"/>
      <c r="F2284" s="53"/>
      <c r="G2284" s="504"/>
      <c r="H2284" s="486"/>
    </row>
    <row r="2285" spans="2:8">
      <c r="B2285" s="267" t="s">
        <v>2312</v>
      </c>
      <c r="C2285" s="266" t="s">
        <v>2126</v>
      </c>
      <c r="D2285" s="66">
        <v>108</v>
      </c>
      <c r="E2285" s="16" t="s">
        <v>74</v>
      </c>
      <c r="F2285" s="315"/>
      <c r="G2285" s="528"/>
      <c r="H2285" s="486">
        <f>ROUND($D2285*F2285,2)</f>
        <v>0</v>
      </c>
    </row>
    <row r="2286" spans="2:8">
      <c r="B2286" s="267"/>
      <c r="C2286" s="266"/>
      <c r="D2286" s="66"/>
      <c r="E2286" s="265"/>
      <c r="F2286" s="53"/>
      <c r="G2286" s="504"/>
      <c r="H2286" s="486"/>
    </row>
    <row r="2287" spans="2:8" ht="105">
      <c r="B2287" s="267" t="s">
        <v>2313</v>
      </c>
      <c r="C2287" s="266" t="s">
        <v>2314</v>
      </c>
      <c r="D2287" s="66"/>
      <c r="E2287" s="265"/>
      <c r="F2287" s="53"/>
      <c r="G2287" s="504"/>
      <c r="H2287" s="486"/>
    </row>
    <row r="2288" spans="2:8">
      <c r="B2288" s="267" t="s">
        <v>2315</v>
      </c>
      <c r="C2288" s="266" t="s">
        <v>2316</v>
      </c>
      <c r="D2288" s="66">
        <v>1</v>
      </c>
      <c r="E2288" s="19" t="s">
        <v>63</v>
      </c>
      <c r="F2288" s="315"/>
      <c r="G2288" s="528"/>
      <c r="H2288" s="486">
        <f>ROUND($D2288*F2288,2)</f>
        <v>0</v>
      </c>
    </row>
    <row r="2289" spans="2:8">
      <c r="B2289" s="267"/>
      <c r="C2289" s="266"/>
      <c r="D2289" s="66"/>
      <c r="E2289" s="265"/>
      <c r="F2289" s="53"/>
      <c r="G2289" s="504"/>
      <c r="H2289" s="486"/>
    </row>
    <row r="2290" spans="2:8">
      <c r="B2290" s="267" t="s">
        <v>2317</v>
      </c>
      <c r="C2290" s="266" t="s">
        <v>2318</v>
      </c>
      <c r="D2290" s="66">
        <v>1</v>
      </c>
      <c r="E2290" s="19" t="s">
        <v>63</v>
      </c>
      <c r="F2290" s="315"/>
      <c r="G2290" s="528"/>
      <c r="H2290" s="486">
        <f>ROUND($D2290*F2290,2)</f>
        <v>0</v>
      </c>
    </row>
    <row r="2291" spans="2:8">
      <c r="B2291" s="267"/>
      <c r="C2291" s="266"/>
      <c r="D2291" s="66"/>
      <c r="E2291" s="265"/>
      <c r="F2291" s="53"/>
      <c r="G2291" s="504"/>
      <c r="H2291" s="486"/>
    </row>
    <row r="2292" spans="2:8" ht="30">
      <c r="B2292" s="267" t="s">
        <v>2319</v>
      </c>
      <c r="C2292" s="266" t="s">
        <v>2320</v>
      </c>
      <c r="D2292" s="66">
        <v>30</v>
      </c>
      <c r="E2292" s="16" t="s">
        <v>687</v>
      </c>
      <c r="F2292" s="315"/>
      <c r="G2292" s="528"/>
      <c r="H2292" s="486">
        <f>ROUND($D2292*F2292,2)</f>
        <v>0</v>
      </c>
    </row>
    <row r="2293" spans="2:8">
      <c r="B2293" s="267" t="s">
        <v>2321</v>
      </c>
      <c r="C2293" s="266" t="s">
        <v>2322</v>
      </c>
      <c r="D2293" s="66">
        <v>10</v>
      </c>
      <c r="E2293" s="19" t="s">
        <v>63</v>
      </c>
      <c r="F2293" s="315"/>
      <c r="G2293" s="528"/>
      <c r="H2293" s="486">
        <f>ROUND($D2293*F2293,2)</f>
        <v>0</v>
      </c>
    </row>
    <row r="2294" spans="2:8">
      <c r="B2294" s="270"/>
      <c r="C2294" s="271"/>
      <c r="D2294" s="274"/>
      <c r="E2294" s="273"/>
      <c r="F2294" s="272"/>
      <c r="G2294" s="565"/>
      <c r="H2294" s="488"/>
    </row>
    <row r="2295" spans="2:8">
      <c r="B2295" s="432"/>
      <c r="C2295" s="428" t="s">
        <v>2323</v>
      </c>
      <c r="D2295" s="433"/>
      <c r="E2295" s="434"/>
      <c r="F2295" s="435"/>
      <c r="G2295" s="505"/>
      <c r="H2295" s="489">
        <f>SUM(H2264:H2294)</f>
        <v>0</v>
      </c>
    </row>
    <row r="2296" spans="2:8">
      <c r="B2296" s="26"/>
      <c r="C2296" s="268"/>
      <c r="D2296" s="263"/>
      <c r="E2296" s="269"/>
      <c r="F2296" s="51"/>
      <c r="G2296" s="504"/>
      <c r="H2296" s="470"/>
    </row>
    <row r="2297" spans="2:8">
      <c r="B2297" s="8">
        <v>11.4</v>
      </c>
      <c r="C2297" s="9" t="s">
        <v>25</v>
      </c>
      <c r="D2297" s="68"/>
      <c r="E2297" s="16"/>
      <c r="F2297" s="51"/>
      <c r="G2297" s="504"/>
      <c r="H2297" s="470"/>
    </row>
    <row r="2298" spans="2:8">
      <c r="B2298" s="26"/>
      <c r="C2298" s="268"/>
      <c r="D2298" s="263"/>
      <c r="E2298" s="269"/>
      <c r="F2298" s="51"/>
      <c r="G2298" s="504"/>
      <c r="H2298" s="470"/>
    </row>
    <row r="2299" spans="2:8" ht="75">
      <c r="B2299" s="267" t="s">
        <v>2324</v>
      </c>
      <c r="C2299" s="271" t="s">
        <v>2282</v>
      </c>
      <c r="D2299" s="274"/>
      <c r="E2299" s="273"/>
      <c r="F2299" s="53"/>
      <c r="G2299" s="504"/>
      <c r="H2299" s="486"/>
    </row>
    <row r="2300" spans="2:8">
      <c r="B2300" s="267"/>
      <c r="C2300" s="275" t="s">
        <v>693</v>
      </c>
      <c r="D2300" s="274"/>
      <c r="E2300" s="273"/>
      <c r="F2300" s="53"/>
      <c r="G2300" s="504"/>
      <c r="H2300" s="486"/>
    </row>
    <row r="2301" spans="2:8">
      <c r="B2301" s="267" t="s">
        <v>2325</v>
      </c>
      <c r="C2301" s="271" t="s">
        <v>2284</v>
      </c>
      <c r="D2301" s="274">
        <v>780</v>
      </c>
      <c r="E2301" s="16" t="s">
        <v>74</v>
      </c>
      <c r="F2301" s="315"/>
      <c r="G2301" s="528"/>
      <c r="H2301" s="486">
        <f>ROUND($D2301*F2301,2)</f>
        <v>0</v>
      </c>
    </row>
    <row r="2302" spans="2:8">
      <c r="B2302" s="267"/>
      <c r="C2302" s="271"/>
      <c r="D2302" s="274"/>
      <c r="E2302" s="273"/>
      <c r="F2302" s="53"/>
      <c r="G2302" s="504"/>
      <c r="H2302" s="486"/>
    </row>
    <row r="2303" spans="2:8" ht="75">
      <c r="B2303" s="267" t="s">
        <v>2326</v>
      </c>
      <c r="C2303" s="271" t="s">
        <v>2286</v>
      </c>
      <c r="D2303" s="274"/>
      <c r="E2303" s="273"/>
      <c r="F2303" s="53"/>
      <c r="G2303" s="504"/>
      <c r="H2303" s="486"/>
    </row>
    <row r="2304" spans="2:8">
      <c r="B2304" s="267" t="s">
        <v>2327</v>
      </c>
      <c r="C2304" s="271" t="s">
        <v>2288</v>
      </c>
      <c r="D2304" s="274">
        <v>780</v>
      </c>
      <c r="E2304" s="16" t="s">
        <v>74</v>
      </c>
      <c r="F2304" s="315"/>
      <c r="G2304" s="528"/>
      <c r="H2304" s="486">
        <f>ROUND($D2304*F2304,2)</f>
        <v>0</v>
      </c>
    </row>
    <row r="2305" spans="2:8">
      <c r="B2305" s="267"/>
      <c r="C2305" s="271"/>
      <c r="D2305" s="274"/>
      <c r="E2305" s="273"/>
      <c r="F2305" s="53"/>
      <c r="G2305" s="504"/>
      <c r="H2305" s="486"/>
    </row>
    <row r="2306" spans="2:8" ht="105">
      <c r="B2306" s="267" t="s">
        <v>2328</v>
      </c>
      <c r="C2306" s="271" t="s">
        <v>2329</v>
      </c>
      <c r="D2306" s="274"/>
      <c r="E2306" s="273"/>
      <c r="F2306" s="53"/>
      <c r="G2306" s="504"/>
      <c r="H2306" s="486"/>
    </row>
    <row r="2307" spans="2:8">
      <c r="B2307" s="267" t="s">
        <v>2330</v>
      </c>
      <c r="C2307" s="271" t="s">
        <v>585</v>
      </c>
      <c r="D2307" s="274">
        <v>9</v>
      </c>
      <c r="E2307" s="19" t="s">
        <v>63</v>
      </c>
      <c r="F2307" s="315"/>
      <c r="G2307" s="528"/>
      <c r="H2307" s="486">
        <f>ROUND($D2307*F2307,2)</f>
        <v>0</v>
      </c>
    </row>
    <row r="2308" spans="2:8">
      <c r="B2308" s="267"/>
      <c r="C2308" s="271"/>
      <c r="D2308" s="274"/>
      <c r="E2308" s="273"/>
      <c r="F2308" s="53"/>
      <c r="G2308" s="504"/>
      <c r="H2308" s="486"/>
    </row>
    <row r="2309" spans="2:8" ht="77.25" customHeight="1">
      <c r="B2309" s="267" t="s">
        <v>2331</v>
      </c>
      <c r="C2309" s="271" t="s">
        <v>2300</v>
      </c>
      <c r="D2309" s="274"/>
      <c r="E2309" s="273"/>
      <c r="F2309" s="53"/>
      <c r="G2309" s="504"/>
      <c r="H2309" s="486"/>
    </row>
    <row r="2310" spans="2:8" ht="30">
      <c r="B2310" s="267" t="s">
        <v>2332</v>
      </c>
      <c r="C2310" s="271" t="s">
        <v>2302</v>
      </c>
      <c r="D2310" s="274"/>
      <c r="E2310" s="273"/>
      <c r="F2310" s="53"/>
      <c r="G2310" s="504"/>
      <c r="H2310" s="486"/>
    </row>
    <row r="2311" spans="2:8">
      <c r="B2311" s="267" t="s">
        <v>2333</v>
      </c>
      <c r="C2311" s="271" t="s">
        <v>2304</v>
      </c>
      <c r="D2311" s="274">
        <v>8</v>
      </c>
      <c r="E2311" s="19" t="s">
        <v>63</v>
      </c>
      <c r="F2311" s="315"/>
      <c r="G2311" s="528"/>
      <c r="H2311" s="486">
        <f>ROUND($D2311*F2311,2)</f>
        <v>0</v>
      </c>
    </row>
    <row r="2312" spans="2:8">
      <c r="B2312" s="267"/>
      <c r="C2312" s="271"/>
      <c r="D2312" s="274"/>
      <c r="E2312" s="273"/>
      <c r="F2312" s="53"/>
      <c r="G2312" s="504"/>
      <c r="H2312" s="486"/>
    </row>
    <row r="2313" spans="2:8">
      <c r="B2313" s="267" t="s">
        <v>2334</v>
      </c>
      <c r="C2313" s="271" t="s">
        <v>2308</v>
      </c>
      <c r="D2313" s="274"/>
      <c r="E2313" s="273"/>
      <c r="F2313" s="53"/>
      <c r="G2313" s="504"/>
      <c r="H2313" s="486"/>
    </row>
    <row r="2314" spans="2:8">
      <c r="B2314" s="267" t="s">
        <v>2335</v>
      </c>
      <c r="C2314" s="271" t="s">
        <v>2310</v>
      </c>
      <c r="D2314" s="274">
        <v>1</v>
      </c>
      <c r="E2314" s="19" t="s">
        <v>63</v>
      </c>
      <c r="F2314" s="315"/>
      <c r="G2314" s="528"/>
      <c r="H2314" s="486">
        <f>ROUND($D2314*F2314,2)</f>
        <v>0</v>
      </c>
    </row>
    <row r="2315" spans="2:8">
      <c r="B2315" s="267"/>
      <c r="C2315" s="271"/>
      <c r="D2315" s="274"/>
      <c r="E2315" s="273"/>
      <c r="F2315" s="53"/>
      <c r="G2315" s="504"/>
      <c r="H2315" s="486"/>
    </row>
    <row r="2316" spans="2:8" ht="105">
      <c r="B2316" s="267" t="s">
        <v>2336</v>
      </c>
      <c r="C2316" s="22" t="s">
        <v>2119</v>
      </c>
      <c r="D2316" s="274"/>
      <c r="E2316" s="273"/>
      <c r="F2316" s="53"/>
      <c r="G2316" s="504"/>
      <c r="H2316" s="486"/>
    </row>
    <row r="2317" spans="2:8">
      <c r="B2317" s="267" t="s">
        <v>2337</v>
      </c>
      <c r="C2317" s="22" t="s">
        <v>2126</v>
      </c>
      <c r="D2317" s="274">
        <v>120</v>
      </c>
      <c r="E2317" s="16" t="s">
        <v>74</v>
      </c>
      <c r="F2317" s="315"/>
      <c r="G2317" s="528"/>
      <c r="H2317" s="486">
        <f>ROUND($D2317*F2317,2)</f>
        <v>0</v>
      </c>
    </row>
    <row r="2318" spans="2:8">
      <c r="B2318" s="267"/>
      <c r="C2318" s="271"/>
      <c r="D2318" s="274"/>
      <c r="E2318" s="273"/>
      <c r="F2318" s="53"/>
      <c r="G2318" s="504"/>
      <c r="H2318" s="486"/>
    </row>
    <row r="2319" spans="2:8" ht="30">
      <c r="B2319" s="267" t="s">
        <v>2338</v>
      </c>
      <c r="C2319" s="271" t="s">
        <v>2320</v>
      </c>
      <c r="D2319" s="274">
        <v>28</v>
      </c>
      <c r="E2319" s="16" t="s">
        <v>687</v>
      </c>
      <c r="F2319" s="315"/>
      <c r="G2319" s="528"/>
      <c r="H2319" s="486">
        <f>ROUND($D2319*F2319,2)</f>
        <v>0</v>
      </c>
    </row>
    <row r="2320" spans="2:8">
      <c r="B2320" s="267" t="s">
        <v>2339</v>
      </c>
      <c r="C2320" s="271" t="s">
        <v>2322</v>
      </c>
      <c r="D2320" s="274">
        <v>10</v>
      </c>
      <c r="E2320" s="19" t="s">
        <v>63</v>
      </c>
      <c r="F2320" s="315"/>
      <c r="G2320" s="528"/>
      <c r="H2320" s="486">
        <f>ROUND($D2320*F2320,2)</f>
        <v>0</v>
      </c>
    </row>
    <row r="2321" spans="2:8">
      <c r="B2321" s="267"/>
      <c r="C2321" s="271"/>
      <c r="D2321" s="274"/>
      <c r="E2321" s="273"/>
      <c r="F2321" s="272"/>
      <c r="G2321" s="565"/>
      <c r="H2321" s="488"/>
    </row>
    <row r="2322" spans="2:8">
      <c r="B2322" s="427"/>
      <c r="C2322" s="428" t="s">
        <v>2340</v>
      </c>
      <c r="D2322" s="433"/>
      <c r="E2322" s="434"/>
      <c r="F2322" s="435"/>
      <c r="G2322" s="505"/>
      <c r="H2322" s="490">
        <f>SUM(H2301:H2321)</f>
        <v>0</v>
      </c>
    </row>
    <row r="2323" spans="2:8">
      <c r="B2323" s="26"/>
      <c r="C2323" s="268"/>
      <c r="D2323" s="263"/>
      <c r="E2323" s="269"/>
      <c r="F2323" s="51"/>
      <c r="G2323" s="504"/>
      <c r="H2323" s="470"/>
    </row>
    <row r="2324" spans="2:8">
      <c r="B2324" s="378"/>
      <c r="C2324" s="398" t="s">
        <v>2341</v>
      </c>
      <c r="D2324" s="418"/>
      <c r="E2324" s="436"/>
      <c r="F2324" s="419"/>
      <c r="G2324" s="526"/>
      <c r="H2324" s="473">
        <f>H2322+H2295+H2259+H2238</f>
        <v>0</v>
      </c>
    </row>
    <row r="2325" spans="2:8">
      <c r="B2325" s="17"/>
      <c r="C2325" s="14"/>
      <c r="D2325" s="144"/>
      <c r="E2325" s="177"/>
      <c r="F2325" s="12"/>
      <c r="G2325" s="504"/>
      <c r="H2325" s="476"/>
    </row>
    <row r="2326" spans="2:8">
      <c r="B2326" s="276">
        <v>12</v>
      </c>
      <c r="C2326" s="277" t="s">
        <v>26</v>
      </c>
      <c r="D2326" s="280"/>
      <c r="E2326" s="278"/>
      <c r="F2326" s="279"/>
      <c r="G2326" s="566"/>
      <c r="H2326" s="279"/>
    </row>
    <row r="2327" spans="2:8">
      <c r="B2327" s="8"/>
      <c r="C2327" s="9" t="s">
        <v>3</v>
      </c>
      <c r="D2327" s="263"/>
      <c r="E2327" s="11"/>
      <c r="F2327" s="262"/>
      <c r="G2327" s="527"/>
      <c r="H2327" s="484"/>
    </row>
    <row r="2328" spans="2:8">
      <c r="B2328" s="366"/>
      <c r="C2328" s="367" t="s">
        <v>26</v>
      </c>
      <c r="D2328" s="418"/>
      <c r="E2328" s="369"/>
      <c r="F2328" s="419"/>
      <c r="G2328" s="526"/>
      <c r="H2328" s="485">
        <f>H2372</f>
        <v>0</v>
      </c>
    </row>
    <row r="2329" spans="2:8">
      <c r="B2329" s="371"/>
      <c r="C2329" s="367" t="s">
        <v>59</v>
      </c>
      <c r="D2329" s="418"/>
      <c r="E2329" s="369"/>
      <c r="F2329" s="420"/>
      <c r="G2329" s="529"/>
      <c r="H2329" s="485">
        <f>H2328</f>
        <v>0</v>
      </c>
    </row>
    <row r="2330" spans="2:8">
      <c r="B2330" s="106"/>
      <c r="C2330" s="230"/>
      <c r="D2330" s="110"/>
      <c r="E2330" s="109"/>
      <c r="F2330" s="108"/>
      <c r="G2330" s="511"/>
      <c r="H2330" s="477"/>
    </row>
    <row r="2331" spans="2:8">
      <c r="B2331" s="56">
        <v>12</v>
      </c>
      <c r="C2331" s="57" t="s">
        <v>2342</v>
      </c>
      <c r="D2331" s="50"/>
      <c r="E2331" s="58"/>
      <c r="F2331" s="15"/>
      <c r="G2331" s="504"/>
      <c r="H2331" s="459"/>
    </row>
    <row r="2332" spans="2:8">
      <c r="B2332" s="56"/>
      <c r="C2332" s="59"/>
      <c r="D2332" s="50"/>
      <c r="E2332" s="58"/>
      <c r="F2332" s="15"/>
      <c r="G2332" s="504"/>
      <c r="H2332" s="459"/>
    </row>
    <row r="2333" spans="2:8" ht="60">
      <c r="B2333" s="56">
        <v>12.1</v>
      </c>
      <c r="C2333" s="60" t="s">
        <v>2343</v>
      </c>
      <c r="D2333" s="50">
        <v>10373</v>
      </c>
      <c r="E2333" s="177" t="s">
        <v>565</v>
      </c>
      <c r="F2333" s="294"/>
      <c r="G2333" s="528"/>
      <c r="H2333" s="486">
        <f>ROUND($D2333*F2333,2)</f>
        <v>0</v>
      </c>
    </row>
    <row r="2334" spans="2:8">
      <c r="B2334" s="56"/>
      <c r="C2334" s="60"/>
      <c r="D2334" s="50"/>
      <c r="E2334" s="61"/>
      <c r="F2334" s="15"/>
      <c r="G2334" s="504"/>
      <c r="H2334" s="486"/>
    </row>
    <row r="2335" spans="2:8">
      <c r="B2335" s="56"/>
      <c r="C2335" s="60"/>
      <c r="D2335" s="50"/>
      <c r="E2335" s="61"/>
      <c r="F2335" s="15"/>
      <c r="G2335" s="504"/>
      <c r="H2335" s="486"/>
    </row>
    <row r="2336" spans="2:8" ht="30">
      <c r="B2336" s="56" t="s">
        <v>2521</v>
      </c>
      <c r="C2336" s="60" t="s">
        <v>2344</v>
      </c>
      <c r="D2336" s="50">
        <v>1556</v>
      </c>
      <c r="E2336" s="43" t="s">
        <v>687</v>
      </c>
      <c r="F2336" s="294"/>
      <c r="G2336" s="528"/>
      <c r="H2336" s="486">
        <f>ROUND($D2336*F2336,2)</f>
        <v>0</v>
      </c>
    </row>
    <row r="2337" spans="2:8" ht="30">
      <c r="B2337" s="56" t="s">
        <v>2522</v>
      </c>
      <c r="C2337" s="60" t="s">
        <v>2523</v>
      </c>
      <c r="D2337" s="50">
        <v>1359</v>
      </c>
      <c r="E2337" s="43" t="s">
        <v>687</v>
      </c>
      <c r="F2337" s="294"/>
      <c r="G2337" s="528"/>
      <c r="H2337" s="486">
        <f>ROUND($D2337*F2337,2)</f>
        <v>0</v>
      </c>
    </row>
    <row r="2338" spans="2:8">
      <c r="B2338" s="56"/>
      <c r="C2338" s="60"/>
      <c r="D2338" s="50"/>
      <c r="E2338" s="61"/>
      <c r="F2338" s="15"/>
      <c r="G2338" s="504"/>
      <c r="H2338" s="486"/>
    </row>
    <row r="2339" spans="2:8">
      <c r="B2339" s="56">
        <v>12.3</v>
      </c>
      <c r="C2339" s="60" t="s">
        <v>2345</v>
      </c>
      <c r="D2339" s="50"/>
      <c r="E2339" s="61"/>
      <c r="F2339" s="15"/>
      <c r="G2339" s="504"/>
      <c r="H2339" s="486"/>
    </row>
    <row r="2340" spans="2:8">
      <c r="B2340" s="56"/>
      <c r="C2340" s="60"/>
      <c r="D2340" s="50"/>
      <c r="E2340" s="61"/>
      <c r="F2340" s="15"/>
      <c r="G2340" s="504"/>
      <c r="H2340" s="486"/>
    </row>
    <row r="2341" spans="2:8">
      <c r="B2341" s="56" t="s">
        <v>2346</v>
      </c>
      <c r="C2341" s="60" t="s">
        <v>2347</v>
      </c>
      <c r="D2341" s="50">
        <v>156</v>
      </c>
      <c r="E2341" s="43" t="s">
        <v>687</v>
      </c>
      <c r="F2341" s="294"/>
      <c r="G2341" s="528"/>
      <c r="H2341" s="486">
        <f>ROUND($D2341*F2341,2)</f>
        <v>0</v>
      </c>
    </row>
    <row r="2342" spans="2:8">
      <c r="B2342" s="56"/>
      <c r="C2342" s="60"/>
      <c r="D2342" s="50"/>
      <c r="E2342" s="61"/>
      <c r="F2342" s="15"/>
      <c r="G2342" s="504"/>
      <c r="H2342" s="486"/>
    </row>
    <row r="2343" spans="2:8">
      <c r="B2343" s="56"/>
      <c r="C2343" s="60"/>
      <c r="D2343" s="50"/>
      <c r="E2343" s="61"/>
      <c r="F2343" s="15"/>
      <c r="G2343" s="504"/>
      <c r="H2343" s="486"/>
    </row>
    <row r="2344" spans="2:8">
      <c r="B2344" s="56" t="s">
        <v>2348</v>
      </c>
      <c r="C2344" s="60" t="s">
        <v>2349</v>
      </c>
      <c r="D2344" s="50">
        <v>124</v>
      </c>
      <c r="E2344" s="43" t="s">
        <v>687</v>
      </c>
      <c r="F2344" s="294"/>
      <c r="G2344" s="528"/>
      <c r="H2344" s="486">
        <f>ROUND($D2344*F2344,2)</f>
        <v>0</v>
      </c>
    </row>
    <row r="2345" spans="2:8">
      <c r="B2345" s="56"/>
      <c r="C2345" s="60"/>
      <c r="D2345" s="50"/>
      <c r="E2345" s="61"/>
      <c r="F2345" s="15"/>
      <c r="G2345" s="504"/>
      <c r="H2345" s="486"/>
    </row>
    <row r="2346" spans="2:8">
      <c r="B2346" s="56"/>
      <c r="C2346" s="60"/>
      <c r="D2346" s="50"/>
      <c r="E2346" s="61"/>
      <c r="F2346" s="15"/>
      <c r="G2346" s="504"/>
      <c r="H2346" s="486"/>
    </row>
    <row r="2347" spans="2:8">
      <c r="B2347" s="56" t="s">
        <v>2350</v>
      </c>
      <c r="C2347" s="60" t="s">
        <v>2351</v>
      </c>
      <c r="D2347" s="50">
        <v>31</v>
      </c>
      <c r="E2347" s="43" t="s">
        <v>687</v>
      </c>
      <c r="F2347" s="294"/>
      <c r="G2347" s="528"/>
      <c r="H2347" s="486">
        <f>ROUND($D2347*F2347,2)</f>
        <v>0</v>
      </c>
    </row>
    <row r="2348" spans="2:8">
      <c r="B2348" s="56"/>
      <c r="C2348" s="60"/>
      <c r="D2348" s="50"/>
      <c r="E2348" s="61"/>
      <c r="F2348" s="15"/>
      <c r="G2348" s="504"/>
      <c r="H2348" s="486"/>
    </row>
    <row r="2349" spans="2:8">
      <c r="B2349" s="56"/>
      <c r="C2349" s="60"/>
      <c r="D2349" s="50"/>
      <c r="E2349" s="61"/>
      <c r="F2349" s="15"/>
      <c r="G2349" s="504"/>
      <c r="H2349" s="486"/>
    </row>
    <row r="2350" spans="2:8" ht="75">
      <c r="B2350" s="56">
        <v>12.4</v>
      </c>
      <c r="C2350" s="60" t="s">
        <v>2352</v>
      </c>
      <c r="D2350" s="50">
        <v>156</v>
      </c>
      <c r="E2350" s="43" t="s">
        <v>687</v>
      </c>
      <c r="F2350" s="294"/>
      <c r="G2350" s="528"/>
      <c r="H2350" s="486">
        <f>ROUND($D2350*F2350,2)</f>
        <v>0</v>
      </c>
    </row>
    <row r="2351" spans="2:8">
      <c r="B2351" s="56"/>
      <c r="C2351" s="60"/>
      <c r="D2351" s="50"/>
      <c r="E2351" s="61"/>
      <c r="F2351" s="15"/>
      <c r="G2351" s="504"/>
      <c r="H2351" s="486"/>
    </row>
    <row r="2352" spans="2:8" ht="75">
      <c r="B2352" s="56">
        <v>12.5</v>
      </c>
      <c r="C2352" s="60" t="s">
        <v>2353</v>
      </c>
      <c r="D2352" s="50"/>
      <c r="E2352" s="61"/>
      <c r="F2352" s="15"/>
      <c r="G2352" s="504"/>
      <c r="H2352" s="486"/>
    </row>
    <row r="2353" spans="2:8">
      <c r="B2353" s="56" t="s">
        <v>2354</v>
      </c>
      <c r="C2353" s="60" t="s">
        <v>2355</v>
      </c>
      <c r="D2353" s="50">
        <v>1349</v>
      </c>
      <c r="E2353" s="61" t="s">
        <v>687</v>
      </c>
      <c r="F2353" s="294"/>
      <c r="G2353" s="528"/>
      <c r="H2353" s="486">
        <f>ROUND($D2353*F2353,2)</f>
        <v>0</v>
      </c>
    </row>
    <row r="2354" spans="2:8">
      <c r="B2354" s="56"/>
      <c r="C2354" s="60"/>
      <c r="D2354" s="50"/>
      <c r="E2354" s="61"/>
      <c r="F2354" s="15"/>
      <c r="G2354" s="504"/>
      <c r="H2354" s="486"/>
    </row>
    <row r="2355" spans="2:8">
      <c r="B2355" s="56"/>
      <c r="C2355" s="60"/>
      <c r="D2355" s="50"/>
      <c r="E2355" s="61"/>
      <c r="F2355" s="15"/>
      <c r="G2355" s="504"/>
      <c r="H2355" s="486"/>
    </row>
    <row r="2356" spans="2:8" ht="90">
      <c r="B2356" s="56">
        <v>12.6</v>
      </c>
      <c r="C2356" s="60" t="s">
        <v>2356</v>
      </c>
      <c r="D2356" s="50">
        <v>2075</v>
      </c>
      <c r="E2356" s="61" t="s">
        <v>687</v>
      </c>
      <c r="F2356" s="294"/>
      <c r="G2356" s="528"/>
      <c r="H2356" s="486">
        <f>ROUND($D2356*F2356,2)</f>
        <v>0</v>
      </c>
    </row>
    <row r="2357" spans="2:8">
      <c r="B2357" s="56"/>
      <c r="C2357" s="60"/>
      <c r="D2357" s="50"/>
      <c r="E2357" s="61"/>
      <c r="F2357" s="15"/>
      <c r="G2357" s="504"/>
      <c r="H2357" s="486"/>
    </row>
    <row r="2358" spans="2:8">
      <c r="B2358" s="56"/>
      <c r="C2358" s="60"/>
      <c r="D2358" s="50"/>
      <c r="E2358" s="61"/>
      <c r="F2358" s="15"/>
      <c r="G2358" s="504"/>
      <c r="H2358" s="486"/>
    </row>
    <row r="2359" spans="2:8" ht="90">
      <c r="B2359" s="56">
        <v>12.7</v>
      </c>
      <c r="C2359" s="60" t="s">
        <v>2357</v>
      </c>
      <c r="D2359" s="50"/>
      <c r="E2359" s="61"/>
      <c r="F2359" s="15"/>
      <c r="G2359" s="504"/>
      <c r="H2359" s="486"/>
    </row>
    <row r="2360" spans="2:8" ht="45">
      <c r="B2360" s="56" t="s">
        <v>2358</v>
      </c>
      <c r="C2360" s="60" t="s">
        <v>2359</v>
      </c>
      <c r="D2360" s="50">
        <v>674</v>
      </c>
      <c r="E2360" s="61" t="s">
        <v>687</v>
      </c>
      <c r="F2360" s="294"/>
      <c r="G2360" s="528"/>
      <c r="H2360" s="486">
        <f>ROUND($D2360*F2360,2)</f>
        <v>0</v>
      </c>
    </row>
    <row r="2361" spans="2:8">
      <c r="B2361" s="56"/>
      <c r="C2361" s="60"/>
      <c r="D2361" s="50"/>
      <c r="E2361" s="61"/>
      <c r="F2361" s="15"/>
      <c r="G2361" s="504"/>
      <c r="H2361" s="486"/>
    </row>
    <row r="2362" spans="2:8">
      <c r="B2362" s="56"/>
      <c r="C2362" s="60"/>
      <c r="D2362" s="50"/>
      <c r="E2362" s="61"/>
      <c r="F2362" s="15"/>
      <c r="G2362" s="504"/>
      <c r="H2362" s="486"/>
    </row>
    <row r="2363" spans="2:8" ht="90">
      <c r="B2363" s="56">
        <v>12.8</v>
      </c>
      <c r="C2363" s="60" t="s">
        <v>2360</v>
      </c>
      <c r="D2363" s="50"/>
      <c r="E2363" s="61"/>
      <c r="F2363" s="15"/>
      <c r="G2363" s="504"/>
      <c r="H2363" s="486"/>
    </row>
    <row r="2364" spans="2:8" ht="45">
      <c r="B2364" s="56" t="s">
        <v>2361</v>
      </c>
      <c r="C2364" s="60" t="s">
        <v>2362</v>
      </c>
      <c r="D2364" s="50">
        <v>415</v>
      </c>
      <c r="E2364" s="61" t="s">
        <v>687</v>
      </c>
      <c r="F2364" s="294"/>
      <c r="G2364" s="528"/>
      <c r="H2364" s="486">
        <f>ROUND($D2364*F2364,2)</f>
        <v>0</v>
      </c>
    </row>
    <row r="2365" spans="2:8">
      <c r="B2365" s="56"/>
      <c r="C2365" s="60"/>
      <c r="D2365" s="50"/>
      <c r="E2365" s="61"/>
      <c r="F2365" s="15"/>
      <c r="G2365" s="504"/>
      <c r="H2365" s="486"/>
    </row>
    <row r="2366" spans="2:8" ht="56.25" customHeight="1">
      <c r="B2366" s="56">
        <v>12.9</v>
      </c>
      <c r="C2366" s="60" t="s">
        <v>2363</v>
      </c>
      <c r="D2366" s="50"/>
      <c r="E2366" s="61"/>
      <c r="F2366" s="15"/>
      <c r="G2366" s="504"/>
      <c r="H2366" s="486"/>
    </row>
    <row r="2367" spans="2:8">
      <c r="B2367" s="56"/>
      <c r="C2367" s="60"/>
      <c r="D2367" s="50"/>
      <c r="E2367" s="61"/>
      <c r="F2367" s="15"/>
      <c r="G2367" s="504"/>
      <c r="H2367" s="486"/>
    </row>
    <row r="2368" spans="2:8">
      <c r="B2368" s="56" t="s">
        <v>2364</v>
      </c>
      <c r="C2368" s="60" t="s">
        <v>2365</v>
      </c>
      <c r="D2368" s="50">
        <v>10373</v>
      </c>
      <c r="E2368" s="177" t="s">
        <v>565</v>
      </c>
      <c r="F2368" s="294"/>
      <c r="G2368" s="528"/>
      <c r="H2368" s="486">
        <f>ROUND($D2368*F2368,2)</f>
        <v>0</v>
      </c>
    </row>
    <row r="2369" spans="2:8">
      <c r="B2369" s="56"/>
      <c r="C2369" s="60"/>
      <c r="D2369" s="50"/>
      <c r="E2369" s="61"/>
      <c r="F2369" s="15"/>
      <c r="G2369" s="504"/>
      <c r="H2369" s="486"/>
    </row>
    <row r="2370" spans="2:8" ht="111" customHeight="1">
      <c r="B2370" s="62">
        <v>12.1</v>
      </c>
      <c r="C2370" s="60" t="s">
        <v>2366</v>
      </c>
      <c r="D2370" s="50">
        <v>132</v>
      </c>
      <c r="E2370" s="43" t="s">
        <v>687</v>
      </c>
      <c r="F2370" s="294"/>
      <c r="G2370" s="528"/>
      <c r="H2370" s="486">
        <f>ROUND($D2370*F2370,2)</f>
        <v>0</v>
      </c>
    </row>
    <row r="2371" spans="2:8">
      <c r="B2371" s="56"/>
      <c r="C2371" s="60"/>
      <c r="D2371" s="50"/>
      <c r="E2371" s="61"/>
      <c r="F2371" s="15"/>
      <c r="G2371" s="504"/>
      <c r="H2371" s="459"/>
    </row>
    <row r="2372" spans="2:8">
      <c r="B2372" s="437"/>
      <c r="C2372" s="335" t="s">
        <v>2367</v>
      </c>
      <c r="D2372" s="361"/>
      <c r="E2372" s="438"/>
      <c r="F2372" s="439"/>
      <c r="G2372" s="567"/>
      <c r="H2372" s="491">
        <f>SUM(H2333:H2371)</f>
        <v>0</v>
      </c>
    </row>
    <row r="2373" spans="2:8">
      <c r="B2373" s="17"/>
      <c r="C2373" s="14"/>
      <c r="D2373" s="144"/>
      <c r="E2373" s="177"/>
      <c r="F2373" s="12"/>
      <c r="G2373" s="504"/>
      <c r="H2373" s="476"/>
    </row>
    <row r="2374" spans="2:8">
      <c r="B2374" s="276">
        <v>13</v>
      </c>
      <c r="C2374" s="277" t="s">
        <v>2368</v>
      </c>
      <c r="D2374" s="280"/>
      <c r="E2374" s="278"/>
      <c r="F2374" s="279"/>
      <c r="G2374" s="566"/>
      <c r="H2374" s="279"/>
    </row>
    <row r="2375" spans="2:8">
      <c r="B2375" s="17"/>
      <c r="C2375" s="21" t="s">
        <v>51</v>
      </c>
      <c r="D2375" s="144"/>
      <c r="E2375" s="177"/>
      <c r="F2375" s="12"/>
      <c r="G2375" s="504"/>
      <c r="H2375" s="458"/>
    </row>
    <row r="2376" spans="2:8">
      <c r="B2376" s="440">
        <v>13.1</v>
      </c>
      <c r="C2376" s="415" t="s">
        <v>2369</v>
      </c>
      <c r="D2376" s="368"/>
      <c r="E2376" s="416"/>
      <c r="F2376" s="357"/>
      <c r="G2376" s="526"/>
      <c r="H2376" s="492">
        <f>H2409</f>
        <v>0</v>
      </c>
    </row>
    <row r="2377" spans="2:8">
      <c r="B2377" s="440">
        <v>13.2</v>
      </c>
      <c r="C2377" s="415" t="s">
        <v>2370</v>
      </c>
      <c r="D2377" s="368"/>
      <c r="E2377" s="416"/>
      <c r="F2377" s="357"/>
      <c r="G2377" s="526"/>
      <c r="H2377" s="492">
        <f>H2453</f>
        <v>0</v>
      </c>
    </row>
    <row r="2378" spans="2:8">
      <c r="B2378" s="440">
        <v>13.3</v>
      </c>
      <c r="C2378" s="415" t="s">
        <v>2371</v>
      </c>
      <c r="D2378" s="368"/>
      <c r="E2378" s="416"/>
      <c r="F2378" s="357"/>
      <c r="G2378" s="526"/>
      <c r="H2378" s="492">
        <f>H2462</f>
        <v>0</v>
      </c>
    </row>
    <row r="2379" spans="2:8">
      <c r="B2379" s="440">
        <v>13.4</v>
      </c>
      <c r="C2379" s="415" t="s">
        <v>2372</v>
      </c>
      <c r="D2379" s="368"/>
      <c r="E2379" s="416"/>
      <c r="F2379" s="357"/>
      <c r="G2379" s="526"/>
      <c r="H2379" s="492">
        <f>H2482</f>
        <v>0</v>
      </c>
    </row>
    <row r="2380" spans="2:8">
      <c r="B2380" s="417"/>
      <c r="C2380" s="373" t="s">
        <v>59</v>
      </c>
      <c r="D2380" s="368"/>
      <c r="E2380" s="416"/>
      <c r="F2380" s="357"/>
      <c r="G2380" s="526"/>
      <c r="H2380" s="456">
        <f>SUM(H2376:H2379)</f>
        <v>0</v>
      </c>
    </row>
    <row r="2381" spans="2:8">
      <c r="B2381" s="17"/>
      <c r="C2381" s="27"/>
      <c r="D2381" s="144"/>
      <c r="E2381" s="177"/>
      <c r="F2381" s="12"/>
      <c r="G2381" s="504"/>
      <c r="H2381" s="458"/>
    </row>
    <row r="2382" spans="2:8">
      <c r="B2382" s="281">
        <v>13.1</v>
      </c>
      <c r="C2382" s="21" t="s">
        <v>2369</v>
      </c>
      <c r="D2382" s="144"/>
      <c r="E2382" s="177"/>
      <c r="F2382" s="12"/>
      <c r="G2382" s="504"/>
      <c r="H2382" s="458"/>
    </row>
    <row r="2383" spans="2:8">
      <c r="B2383" s="281" t="s">
        <v>2373</v>
      </c>
      <c r="C2383" s="14" t="s">
        <v>2374</v>
      </c>
      <c r="D2383" s="144"/>
      <c r="E2383" s="177"/>
      <c r="F2383" s="12"/>
      <c r="G2383" s="504"/>
      <c r="H2383" s="458"/>
    </row>
    <row r="2384" spans="2:8">
      <c r="B2384" s="17"/>
      <c r="C2384" s="14"/>
      <c r="D2384" s="144"/>
      <c r="E2384" s="177"/>
      <c r="F2384" s="12"/>
      <c r="G2384" s="504"/>
      <c r="H2384" s="458"/>
    </row>
    <row r="2385" spans="2:8" ht="75">
      <c r="B2385" s="17" t="s">
        <v>2375</v>
      </c>
      <c r="C2385" s="18" t="s">
        <v>2376</v>
      </c>
      <c r="D2385" s="144">
        <v>17400</v>
      </c>
      <c r="E2385" s="61" t="s">
        <v>687</v>
      </c>
      <c r="F2385" s="314"/>
      <c r="G2385" s="528"/>
      <c r="H2385" s="486">
        <f>ROUND($D2385*F2385,2)</f>
        <v>0</v>
      </c>
    </row>
    <row r="2386" spans="2:8">
      <c r="B2386" s="17" t="s">
        <v>2377</v>
      </c>
      <c r="C2386" s="14" t="s">
        <v>2489</v>
      </c>
      <c r="D2386" s="144"/>
      <c r="E2386" s="61"/>
      <c r="F2386" s="12"/>
      <c r="G2386" s="504"/>
      <c r="H2386" s="486"/>
    </row>
    <row r="2387" spans="2:8">
      <c r="B2387" s="281" t="s">
        <v>2378</v>
      </c>
      <c r="C2387" s="14" t="s">
        <v>2379</v>
      </c>
      <c r="D2387" s="144"/>
      <c r="E2387" s="177"/>
      <c r="F2387" s="12"/>
      <c r="G2387" s="504"/>
      <c r="H2387" s="486"/>
    </row>
    <row r="2388" spans="2:8" ht="60">
      <c r="B2388" s="17" t="s">
        <v>2380</v>
      </c>
      <c r="C2388" s="18" t="s">
        <v>2381</v>
      </c>
      <c r="D2388" s="144">
        <v>17400</v>
      </c>
      <c r="E2388" s="177" t="s">
        <v>565</v>
      </c>
      <c r="F2388" s="314"/>
      <c r="G2388" s="528"/>
      <c r="H2388" s="486">
        <f>ROUND($D2388*F2388,2)</f>
        <v>0</v>
      </c>
    </row>
    <row r="2389" spans="2:8" ht="45">
      <c r="B2389" s="17" t="s">
        <v>2382</v>
      </c>
      <c r="C2389" s="18" t="s">
        <v>2383</v>
      </c>
      <c r="D2389" s="144">
        <v>11</v>
      </c>
      <c r="E2389" s="148" t="s">
        <v>63</v>
      </c>
      <c r="F2389" s="314"/>
      <c r="G2389" s="528"/>
      <c r="H2389" s="486">
        <f>ROUND($D2389*F2389,2)</f>
        <v>0</v>
      </c>
    </row>
    <row r="2390" spans="2:8" ht="123" customHeight="1">
      <c r="B2390" s="17" t="s">
        <v>2384</v>
      </c>
      <c r="C2390" s="18" t="s">
        <v>2385</v>
      </c>
      <c r="D2390" s="144">
        <v>3480</v>
      </c>
      <c r="E2390" s="61" t="s">
        <v>687</v>
      </c>
      <c r="F2390" s="314"/>
      <c r="G2390" s="528"/>
      <c r="H2390" s="486">
        <f>ROUND($D2390*F2390,2)</f>
        <v>0</v>
      </c>
    </row>
    <row r="2391" spans="2:8">
      <c r="B2391" s="281" t="s">
        <v>2386</v>
      </c>
      <c r="C2391" s="14" t="s">
        <v>2387</v>
      </c>
      <c r="D2391" s="144"/>
      <c r="E2391" s="177"/>
      <c r="F2391" s="12"/>
      <c r="G2391" s="504"/>
      <c r="H2391" s="486"/>
    </row>
    <row r="2392" spans="2:8">
      <c r="B2392" s="17" t="s">
        <v>2388</v>
      </c>
      <c r="C2392" s="18" t="s">
        <v>2389</v>
      </c>
      <c r="D2392" s="144">
        <v>17400</v>
      </c>
      <c r="E2392" s="177" t="s">
        <v>565</v>
      </c>
      <c r="F2392" s="314"/>
      <c r="G2392" s="528"/>
      <c r="H2392" s="486">
        <f>ROUND($D2392*F2392,2)</f>
        <v>0</v>
      </c>
    </row>
    <row r="2393" spans="2:8">
      <c r="B2393" s="281" t="s">
        <v>2390</v>
      </c>
      <c r="C2393" s="14" t="s">
        <v>2391</v>
      </c>
      <c r="D2393" s="144"/>
      <c r="E2393" s="177"/>
      <c r="F2393" s="12"/>
      <c r="G2393" s="504"/>
      <c r="H2393" s="486"/>
    </row>
    <row r="2394" spans="2:8">
      <c r="B2394" s="17" t="s">
        <v>2392</v>
      </c>
      <c r="C2394" s="18" t="s">
        <v>2393</v>
      </c>
      <c r="D2394" s="144">
        <v>17400</v>
      </c>
      <c r="E2394" s="177" t="s">
        <v>565</v>
      </c>
      <c r="F2394" s="314"/>
      <c r="G2394" s="528"/>
      <c r="H2394" s="486">
        <f>ROUND($D2394*F2394,2)</f>
        <v>0</v>
      </c>
    </row>
    <row r="2395" spans="2:8" ht="45">
      <c r="B2395" s="17" t="s">
        <v>2394</v>
      </c>
      <c r="C2395" s="18" t="s">
        <v>2395</v>
      </c>
      <c r="D2395" s="144">
        <v>10</v>
      </c>
      <c r="E2395" s="61" t="s">
        <v>687</v>
      </c>
      <c r="F2395" s="314"/>
      <c r="G2395" s="528"/>
      <c r="H2395" s="486">
        <f>ROUND($D2395*F2395,2)</f>
        <v>0</v>
      </c>
    </row>
    <row r="2396" spans="2:8">
      <c r="B2396" s="281" t="s">
        <v>2396</v>
      </c>
      <c r="C2396" s="14" t="s">
        <v>2397</v>
      </c>
      <c r="D2396" s="144"/>
      <c r="E2396" s="177"/>
      <c r="F2396" s="12"/>
      <c r="G2396" s="504"/>
      <c r="H2396" s="486"/>
    </row>
    <row r="2397" spans="2:8" ht="30">
      <c r="B2397" s="17" t="s">
        <v>2398</v>
      </c>
      <c r="C2397" s="18" t="s">
        <v>2399</v>
      </c>
      <c r="D2397" s="144">
        <v>4950</v>
      </c>
      <c r="E2397" s="61" t="s">
        <v>687</v>
      </c>
      <c r="F2397" s="314"/>
      <c r="G2397" s="528"/>
      <c r="H2397" s="486">
        <f>ROUND($D2397*F2397,2)</f>
        <v>0</v>
      </c>
    </row>
    <row r="2398" spans="2:8" ht="30">
      <c r="B2398" s="17" t="s">
        <v>2400</v>
      </c>
      <c r="C2398" s="18" t="s">
        <v>2401</v>
      </c>
      <c r="D2398" s="144">
        <v>4950</v>
      </c>
      <c r="E2398" s="61" t="s">
        <v>687</v>
      </c>
      <c r="F2398" s="314"/>
      <c r="G2398" s="528"/>
      <c r="H2398" s="486">
        <f>ROUND($D2398*F2398,2)</f>
        <v>0</v>
      </c>
    </row>
    <row r="2399" spans="2:8" ht="75">
      <c r="B2399" s="17" t="s">
        <v>2402</v>
      </c>
      <c r="C2399" s="18" t="s">
        <v>2403</v>
      </c>
      <c r="D2399" s="144"/>
      <c r="E2399" s="177"/>
      <c r="F2399" s="12"/>
      <c r="G2399" s="504"/>
      <c r="H2399" s="486"/>
    </row>
    <row r="2400" spans="2:8">
      <c r="B2400" s="17" t="s">
        <v>2404</v>
      </c>
      <c r="C2400" s="18" t="s">
        <v>2405</v>
      </c>
      <c r="D2400" s="144">
        <v>350</v>
      </c>
      <c r="E2400" s="148" t="s">
        <v>63</v>
      </c>
      <c r="F2400" s="314"/>
      <c r="G2400" s="528"/>
      <c r="H2400" s="486">
        <f>ROUND($D2400*F2400,2)</f>
        <v>0</v>
      </c>
    </row>
    <row r="2401" spans="2:8">
      <c r="B2401" s="17" t="s">
        <v>2406</v>
      </c>
      <c r="C2401" s="18" t="s">
        <v>2407</v>
      </c>
      <c r="D2401" s="144">
        <v>2095</v>
      </c>
      <c r="E2401" s="148" t="s">
        <v>63</v>
      </c>
      <c r="F2401" s="314"/>
      <c r="G2401" s="528"/>
      <c r="H2401" s="486">
        <f>ROUND($D2401*F2401,2)</f>
        <v>0</v>
      </c>
    </row>
    <row r="2402" spans="2:8">
      <c r="B2402" s="17" t="s">
        <v>2408</v>
      </c>
      <c r="C2402" s="14" t="s">
        <v>2489</v>
      </c>
      <c r="D2402" s="144"/>
      <c r="E2402" s="148"/>
      <c r="F2402" s="12"/>
      <c r="G2402" s="504"/>
      <c r="H2402" s="486"/>
    </row>
    <row r="2403" spans="2:8" ht="30">
      <c r="B2403" s="17" t="s">
        <v>2409</v>
      </c>
      <c r="C2403" s="18" t="s">
        <v>2410</v>
      </c>
      <c r="D2403" s="144">
        <v>1565</v>
      </c>
      <c r="E2403" s="177" t="s">
        <v>565</v>
      </c>
      <c r="F2403" s="314"/>
      <c r="G2403" s="528"/>
      <c r="H2403" s="486">
        <f>ROUND($D2403*F2403,2)</f>
        <v>0</v>
      </c>
    </row>
    <row r="2404" spans="2:8" ht="30">
      <c r="B2404" s="17" t="s">
        <v>2411</v>
      </c>
      <c r="C2404" s="18" t="s">
        <v>2412</v>
      </c>
      <c r="D2404" s="144">
        <v>3970</v>
      </c>
      <c r="E2404" s="177" t="s">
        <v>565</v>
      </c>
      <c r="F2404" s="314"/>
      <c r="G2404" s="528"/>
      <c r="H2404" s="486">
        <f>ROUND($D2404*F2404,2)</f>
        <v>0</v>
      </c>
    </row>
    <row r="2405" spans="2:8" ht="30">
      <c r="B2405" s="17" t="s">
        <v>2413</v>
      </c>
      <c r="C2405" s="18" t="s">
        <v>2414</v>
      </c>
      <c r="D2405" s="144">
        <v>610</v>
      </c>
      <c r="E2405" s="177" t="s">
        <v>565</v>
      </c>
      <c r="F2405" s="314"/>
      <c r="G2405" s="528"/>
      <c r="H2405" s="486">
        <f>ROUND($D2405*F2405,2)</f>
        <v>0</v>
      </c>
    </row>
    <row r="2406" spans="2:8" ht="45">
      <c r="B2406" s="17" t="s">
        <v>2415</v>
      </c>
      <c r="C2406" s="18" t="s">
        <v>2416</v>
      </c>
      <c r="D2406" s="144">
        <v>4950</v>
      </c>
      <c r="E2406" s="61" t="s">
        <v>687</v>
      </c>
      <c r="F2406" s="314"/>
      <c r="G2406" s="528"/>
      <c r="H2406" s="486">
        <f>ROUND($D2406*F2406,2)</f>
        <v>0</v>
      </c>
    </row>
    <row r="2407" spans="2:8">
      <c r="B2407" s="281" t="s">
        <v>2417</v>
      </c>
      <c r="C2407" s="14" t="s">
        <v>2418</v>
      </c>
      <c r="D2407" s="144"/>
      <c r="E2407" s="177"/>
      <c r="F2407" s="12"/>
      <c r="G2407" s="504"/>
      <c r="H2407" s="486"/>
    </row>
    <row r="2408" spans="2:8" ht="30">
      <c r="B2408" s="17" t="s">
        <v>2419</v>
      </c>
      <c r="C2408" s="18" t="s">
        <v>2420</v>
      </c>
      <c r="D2408" s="144">
        <v>11000</v>
      </c>
      <c r="E2408" s="177" t="s">
        <v>565</v>
      </c>
      <c r="F2408" s="314"/>
      <c r="G2408" s="528"/>
      <c r="H2408" s="486">
        <f>ROUND($D2408*F2408,2)</f>
        <v>0</v>
      </c>
    </row>
    <row r="2409" spans="2:8">
      <c r="B2409" s="417"/>
      <c r="C2409" s="415" t="s">
        <v>2421</v>
      </c>
      <c r="D2409" s="368"/>
      <c r="E2409" s="416"/>
      <c r="F2409" s="357"/>
      <c r="G2409" s="526"/>
      <c r="H2409" s="456">
        <f>SUM(H2385:H2408)</f>
        <v>0</v>
      </c>
    </row>
    <row r="2410" spans="2:8">
      <c r="B2410" s="17"/>
      <c r="C2410" s="18"/>
      <c r="D2410" s="144"/>
      <c r="E2410" s="177"/>
      <c r="F2410" s="12"/>
      <c r="G2410" s="504"/>
      <c r="H2410" s="458"/>
    </row>
    <row r="2411" spans="2:8">
      <c r="B2411" s="281">
        <v>13.2</v>
      </c>
      <c r="C2411" s="14" t="s">
        <v>2370</v>
      </c>
      <c r="D2411" s="144"/>
      <c r="E2411" s="16"/>
      <c r="F2411" s="12"/>
      <c r="G2411" s="504"/>
      <c r="H2411" s="458"/>
    </row>
    <row r="2412" spans="2:8">
      <c r="B2412" s="281" t="s">
        <v>2422</v>
      </c>
      <c r="C2412" s="14" t="s">
        <v>2423</v>
      </c>
      <c r="D2412" s="144"/>
      <c r="E2412" s="177"/>
      <c r="F2412" s="12"/>
      <c r="G2412" s="504"/>
      <c r="H2412" s="458"/>
    </row>
    <row r="2413" spans="2:8" ht="30">
      <c r="B2413" s="17"/>
      <c r="C2413" s="18" t="s">
        <v>2424</v>
      </c>
      <c r="D2413" s="144">
        <v>2000</v>
      </c>
      <c r="E2413" s="61" t="s">
        <v>687</v>
      </c>
      <c r="F2413" s="314"/>
      <c r="G2413" s="528"/>
      <c r="H2413" s="486">
        <f>ROUND($D2413*F2413,2)</f>
        <v>0</v>
      </c>
    </row>
    <row r="2414" spans="2:8">
      <c r="B2414" s="281" t="s">
        <v>2425</v>
      </c>
      <c r="C2414" s="14" t="s">
        <v>2426</v>
      </c>
      <c r="D2414" s="144"/>
      <c r="E2414" s="177"/>
      <c r="F2414" s="12"/>
      <c r="G2414" s="504"/>
      <c r="H2414" s="486"/>
    </row>
    <row r="2415" spans="2:8" ht="30">
      <c r="B2415" s="17"/>
      <c r="C2415" s="18" t="s">
        <v>2427</v>
      </c>
      <c r="D2415" s="144">
        <v>2200</v>
      </c>
      <c r="E2415" s="61" t="s">
        <v>687</v>
      </c>
      <c r="F2415" s="314"/>
      <c r="G2415" s="528"/>
      <c r="H2415" s="486">
        <f>ROUND($D2415*F2415,2)</f>
        <v>0</v>
      </c>
    </row>
    <row r="2416" spans="2:8">
      <c r="B2416" s="281" t="s">
        <v>2428</v>
      </c>
      <c r="C2416" s="14" t="s">
        <v>2429</v>
      </c>
      <c r="D2416" s="144"/>
      <c r="E2416" s="177"/>
      <c r="F2416" s="12"/>
      <c r="G2416" s="504"/>
      <c r="H2416" s="486"/>
    </row>
    <row r="2417" spans="2:8" ht="45">
      <c r="B2417" s="17" t="s">
        <v>2430</v>
      </c>
      <c r="C2417" s="18" t="s">
        <v>2431</v>
      </c>
      <c r="D2417" s="144"/>
      <c r="E2417" s="177"/>
      <c r="F2417" s="12"/>
      <c r="G2417" s="504"/>
      <c r="H2417" s="486"/>
    </row>
    <row r="2418" spans="2:8">
      <c r="B2418" s="17" t="s">
        <v>2432</v>
      </c>
      <c r="C2418" s="14" t="s">
        <v>2489</v>
      </c>
      <c r="D2418" s="144"/>
      <c r="E2418" s="177"/>
      <c r="F2418" s="12"/>
      <c r="G2418" s="504"/>
      <c r="H2418" s="486"/>
    </row>
    <row r="2419" spans="2:8">
      <c r="B2419" s="17" t="s">
        <v>2433</v>
      </c>
      <c r="C2419" s="14" t="s">
        <v>2489</v>
      </c>
      <c r="D2419" s="144"/>
      <c r="E2419" s="177"/>
      <c r="F2419" s="12"/>
      <c r="G2419" s="504"/>
      <c r="H2419" s="486"/>
    </row>
    <row r="2420" spans="2:8">
      <c r="B2420" s="17" t="s">
        <v>2434</v>
      </c>
      <c r="C2420" s="18" t="s">
        <v>2435</v>
      </c>
      <c r="D2420" s="144">
        <v>895</v>
      </c>
      <c r="E2420" s="177" t="s">
        <v>565</v>
      </c>
      <c r="F2420" s="314"/>
      <c r="G2420" s="528"/>
      <c r="H2420" s="486">
        <f>ROUND($D2420*F2420,2)</f>
        <v>0</v>
      </c>
    </row>
    <row r="2421" spans="2:8">
      <c r="B2421" s="17" t="s">
        <v>2436</v>
      </c>
      <c r="C2421" s="18" t="s">
        <v>2437</v>
      </c>
      <c r="D2421" s="144">
        <v>670</v>
      </c>
      <c r="E2421" s="177" t="s">
        <v>565</v>
      </c>
      <c r="F2421" s="314"/>
      <c r="G2421" s="528"/>
      <c r="H2421" s="486">
        <f>ROUND($D2421*F2421,2)</f>
        <v>0</v>
      </c>
    </row>
    <row r="2422" spans="2:8">
      <c r="B2422" s="17" t="s">
        <v>2438</v>
      </c>
      <c r="C2422" s="18" t="s">
        <v>2439</v>
      </c>
      <c r="D2422" s="144">
        <v>2780</v>
      </c>
      <c r="E2422" s="177" t="s">
        <v>565</v>
      </c>
      <c r="F2422" s="314"/>
      <c r="G2422" s="528"/>
      <c r="H2422" s="486">
        <f>ROUND($D2422*F2422,2)</f>
        <v>0</v>
      </c>
    </row>
    <row r="2423" spans="2:8" ht="75">
      <c r="B2423" s="17" t="s">
        <v>2440</v>
      </c>
      <c r="C2423" s="18" t="s">
        <v>2441</v>
      </c>
      <c r="D2423" s="144">
        <v>7733</v>
      </c>
      <c r="E2423" s="177" t="s">
        <v>565</v>
      </c>
      <c r="F2423" s="314"/>
      <c r="G2423" s="528"/>
      <c r="H2423" s="486">
        <f>ROUND($D2423*F2423,2)</f>
        <v>0</v>
      </c>
    </row>
    <row r="2424" spans="2:8" ht="75">
      <c r="B2424" s="17" t="s">
        <v>2442</v>
      </c>
      <c r="C2424" s="18" t="s">
        <v>2443</v>
      </c>
      <c r="D2424" s="144">
        <v>4345</v>
      </c>
      <c r="E2424" s="177" t="s">
        <v>565</v>
      </c>
      <c r="F2424" s="314"/>
      <c r="G2424" s="528"/>
      <c r="H2424" s="486">
        <f>ROUND($D2424*F2424,2)</f>
        <v>0</v>
      </c>
    </row>
    <row r="2425" spans="2:8">
      <c r="B2425" s="281" t="s">
        <v>2444</v>
      </c>
      <c r="C2425" s="14" t="s">
        <v>2445</v>
      </c>
      <c r="D2425" s="144"/>
      <c r="E2425" s="177"/>
      <c r="F2425" s="12"/>
      <c r="G2425" s="504"/>
      <c r="H2425" s="486"/>
    </row>
    <row r="2426" spans="2:8" ht="120">
      <c r="B2426" s="17" t="s">
        <v>2446</v>
      </c>
      <c r="C2426" s="18" t="s">
        <v>2447</v>
      </c>
      <c r="D2426" s="144">
        <v>3699</v>
      </c>
      <c r="E2426" s="61" t="s">
        <v>687</v>
      </c>
      <c r="F2426" s="314"/>
      <c r="G2426" s="528"/>
      <c r="H2426" s="486">
        <f t="shared" ref="H2426:H2437" si="31">ROUND($D2426*F2426,2)</f>
        <v>0</v>
      </c>
    </row>
    <row r="2427" spans="2:8">
      <c r="B2427" s="17" t="s">
        <v>2448</v>
      </c>
      <c r="C2427" s="18" t="s">
        <v>2449</v>
      </c>
      <c r="D2427" s="144">
        <v>610</v>
      </c>
      <c r="E2427" s="177" t="s">
        <v>565</v>
      </c>
      <c r="F2427" s="314"/>
      <c r="G2427" s="528"/>
      <c r="H2427" s="486">
        <f t="shared" si="31"/>
        <v>0</v>
      </c>
    </row>
    <row r="2428" spans="2:8" ht="30">
      <c r="B2428" s="17" t="s">
        <v>2450</v>
      </c>
      <c r="C2428" s="18" t="s">
        <v>2451</v>
      </c>
      <c r="D2428" s="144">
        <v>3970</v>
      </c>
      <c r="E2428" s="177" t="s">
        <v>565</v>
      </c>
      <c r="F2428" s="314"/>
      <c r="G2428" s="528"/>
      <c r="H2428" s="486">
        <f t="shared" si="31"/>
        <v>0</v>
      </c>
    </row>
    <row r="2429" spans="2:8">
      <c r="B2429" s="17" t="s">
        <v>2452</v>
      </c>
      <c r="C2429" s="18" t="s">
        <v>2453</v>
      </c>
      <c r="D2429" s="144">
        <v>425</v>
      </c>
      <c r="E2429" s="177" t="s">
        <v>565</v>
      </c>
      <c r="F2429" s="314"/>
      <c r="G2429" s="528"/>
      <c r="H2429" s="486">
        <f t="shared" si="31"/>
        <v>0</v>
      </c>
    </row>
    <row r="2430" spans="2:8">
      <c r="B2430" s="17" t="s">
        <v>2454</v>
      </c>
      <c r="C2430" s="18" t="s">
        <v>2455</v>
      </c>
      <c r="D2430" s="144">
        <v>490</v>
      </c>
      <c r="E2430" s="177" t="s">
        <v>565</v>
      </c>
      <c r="F2430" s="314"/>
      <c r="G2430" s="528"/>
      <c r="H2430" s="486">
        <f t="shared" si="31"/>
        <v>0</v>
      </c>
    </row>
    <row r="2431" spans="2:8">
      <c r="B2431" s="17" t="s">
        <v>2456</v>
      </c>
      <c r="C2431" s="18" t="s">
        <v>2457</v>
      </c>
      <c r="D2431" s="144">
        <v>350</v>
      </c>
      <c r="E2431" s="177" t="s">
        <v>565</v>
      </c>
      <c r="F2431" s="314"/>
      <c r="G2431" s="528"/>
      <c r="H2431" s="486">
        <f t="shared" si="31"/>
        <v>0</v>
      </c>
    </row>
    <row r="2432" spans="2:8">
      <c r="B2432" s="17" t="s">
        <v>2458</v>
      </c>
      <c r="C2432" s="18" t="s">
        <v>2459</v>
      </c>
      <c r="D2432" s="144">
        <v>485</v>
      </c>
      <c r="E2432" s="177" t="s">
        <v>63</v>
      </c>
      <c r="F2432" s="314"/>
      <c r="G2432" s="528"/>
      <c r="H2432" s="486">
        <f t="shared" si="31"/>
        <v>0</v>
      </c>
    </row>
    <row r="2433" spans="2:8">
      <c r="B2433" s="17" t="s">
        <v>2460</v>
      </c>
      <c r="C2433" s="18" t="s">
        <v>2461</v>
      </c>
      <c r="D2433" s="144">
        <v>65</v>
      </c>
      <c r="E2433" s="177" t="s">
        <v>63</v>
      </c>
      <c r="F2433" s="314"/>
      <c r="G2433" s="528"/>
      <c r="H2433" s="486">
        <f t="shared" si="31"/>
        <v>0</v>
      </c>
    </row>
    <row r="2434" spans="2:8">
      <c r="B2434" s="17" t="s">
        <v>2462</v>
      </c>
      <c r="C2434" s="18" t="s">
        <v>2463</v>
      </c>
      <c r="D2434" s="144">
        <v>3130</v>
      </c>
      <c r="E2434" s="177" t="s">
        <v>565</v>
      </c>
      <c r="F2434" s="314"/>
      <c r="G2434" s="528"/>
      <c r="H2434" s="486">
        <f t="shared" si="31"/>
        <v>0</v>
      </c>
    </row>
    <row r="2435" spans="2:8">
      <c r="B2435" s="17" t="s">
        <v>2464</v>
      </c>
      <c r="C2435" s="18" t="s">
        <v>2465</v>
      </c>
      <c r="D2435" s="144">
        <v>185</v>
      </c>
      <c r="E2435" s="177" t="s">
        <v>565</v>
      </c>
      <c r="F2435" s="314"/>
      <c r="G2435" s="528"/>
      <c r="H2435" s="486">
        <f t="shared" si="31"/>
        <v>0</v>
      </c>
    </row>
    <row r="2436" spans="2:8">
      <c r="B2436" s="17" t="s">
        <v>2466</v>
      </c>
      <c r="C2436" s="18" t="s">
        <v>2467</v>
      </c>
      <c r="D2436" s="144">
        <v>145</v>
      </c>
      <c r="E2436" s="177" t="s">
        <v>63</v>
      </c>
      <c r="F2436" s="314"/>
      <c r="G2436" s="528"/>
      <c r="H2436" s="486">
        <f t="shared" si="31"/>
        <v>0</v>
      </c>
    </row>
    <row r="2437" spans="2:8">
      <c r="B2437" s="17" t="s">
        <v>2468</v>
      </c>
      <c r="C2437" s="18" t="s">
        <v>2469</v>
      </c>
      <c r="D2437" s="144">
        <v>1400</v>
      </c>
      <c r="E2437" s="177" t="s">
        <v>63</v>
      </c>
      <c r="F2437" s="314"/>
      <c r="G2437" s="528"/>
      <c r="H2437" s="486">
        <f t="shared" si="31"/>
        <v>0</v>
      </c>
    </row>
    <row r="2438" spans="2:8">
      <c r="B2438" s="281" t="s">
        <v>2444</v>
      </c>
      <c r="C2438" s="14" t="s">
        <v>2470</v>
      </c>
      <c r="D2438" s="144"/>
      <c r="E2438" s="177"/>
      <c r="F2438" s="12"/>
      <c r="G2438" s="504"/>
      <c r="H2438" s="486"/>
    </row>
    <row r="2439" spans="2:8" ht="90">
      <c r="B2439" s="17" t="s">
        <v>2446</v>
      </c>
      <c r="C2439" s="18" t="s">
        <v>2471</v>
      </c>
      <c r="D2439" s="144"/>
      <c r="E2439" s="177"/>
      <c r="F2439" s="12"/>
      <c r="G2439" s="504"/>
      <c r="H2439" s="486"/>
    </row>
    <row r="2440" spans="2:8">
      <c r="B2440" s="17" t="s">
        <v>2448</v>
      </c>
      <c r="C2440" s="18" t="s">
        <v>2472</v>
      </c>
      <c r="D2440" s="144">
        <v>350</v>
      </c>
      <c r="E2440" s="177" t="s">
        <v>63</v>
      </c>
      <c r="F2440" s="314"/>
      <c r="G2440" s="528"/>
      <c r="H2440" s="486">
        <f>ROUND($D2440*F2440,2)</f>
        <v>0</v>
      </c>
    </row>
    <row r="2441" spans="2:8">
      <c r="B2441" s="17" t="s">
        <v>2450</v>
      </c>
      <c r="C2441" s="14" t="s">
        <v>2473</v>
      </c>
      <c r="D2441" s="144"/>
      <c r="E2441" s="177"/>
      <c r="F2441" s="12"/>
      <c r="G2441" s="504"/>
      <c r="H2441" s="486"/>
    </row>
    <row r="2442" spans="2:8">
      <c r="B2442" s="17" t="s">
        <v>2452</v>
      </c>
      <c r="C2442" s="18" t="s">
        <v>2474</v>
      </c>
      <c r="D2442" s="144">
        <v>40</v>
      </c>
      <c r="E2442" s="177" t="s">
        <v>63</v>
      </c>
      <c r="F2442" s="314"/>
      <c r="G2442" s="528"/>
      <c r="H2442" s="486">
        <f t="shared" ref="H2442:H2452" si="32">ROUND($D2442*F2442,2)</f>
        <v>0</v>
      </c>
    </row>
    <row r="2443" spans="2:8">
      <c r="B2443" s="17" t="s">
        <v>2454</v>
      </c>
      <c r="C2443" s="18" t="s">
        <v>2475</v>
      </c>
      <c r="D2443" s="144">
        <v>50</v>
      </c>
      <c r="E2443" s="177" t="s">
        <v>63</v>
      </c>
      <c r="F2443" s="314"/>
      <c r="G2443" s="528"/>
      <c r="H2443" s="486">
        <f t="shared" si="32"/>
        <v>0</v>
      </c>
    </row>
    <row r="2444" spans="2:8">
      <c r="B2444" s="17" t="s">
        <v>2456</v>
      </c>
      <c r="C2444" s="18" t="s">
        <v>2476</v>
      </c>
      <c r="D2444" s="144">
        <v>45</v>
      </c>
      <c r="E2444" s="177" t="s">
        <v>63</v>
      </c>
      <c r="F2444" s="314"/>
      <c r="G2444" s="528"/>
      <c r="H2444" s="486">
        <f t="shared" si="32"/>
        <v>0</v>
      </c>
    </row>
    <row r="2445" spans="2:8">
      <c r="B2445" s="17" t="s">
        <v>2458</v>
      </c>
      <c r="C2445" s="18" t="s">
        <v>2477</v>
      </c>
      <c r="D2445" s="144">
        <v>40</v>
      </c>
      <c r="E2445" s="177" t="s">
        <v>63</v>
      </c>
      <c r="F2445" s="314"/>
      <c r="G2445" s="528"/>
      <c r="H2445" s="486">
        <f t="shared" si="32"/>
        <v>0</v>
      </c>
    </row>
    <row r="2446" spans="2:8">
      <c r="B2446" s="17" t="s">
        <v>2460</v>
      </c>
      <c r="C2446" s="18" t="s">
        <v>2478</v>
      </c>
      <c r="D2446" s="144">
        <v>25</v>
      </c>
      <c r="E2446" s="177" t="s">
        <v>63</v>
      </c>
      <c r="F2446" s="314"/>
      <c r="G2446" s="528"/>
      <c r="H2446" s="486">
        <f t="shared" si="32"/>
        <v>0</v>
      </c>
    </row>
    <row r="2447" spans="2:8">
      <c r="B2447" s="17" t="s">
        <v>2462</v>
      </c>
      <c r="C2447" s="18" t="s">
        <v>2479</v>
      </c>
      <c r="D2447" s="144">
        <v>10</v>
      </c>
      <c r="E2447" s="177" t="s">
        <v>63</v>
      </c>
      <c r="F2447" s="314"/>
      <c r="G2447" s="528"/>
      <c r="H2447" s="486">
        <f t="shared" si="32"/>
        <v>0</v>
      </c>
    </row>
    <row r="2448" spans="2:8">
      <c r="B2448" s="17" t="s">
        <v>2464</v>
      </c>
      <c r="C2448" s="18" t="s">
        <v>2480</v>
      </c>
      <c r="D2448" s="144">
        <v>10</v>
      </c>
      <c r="E2448" s="177" t="s">
        <v>63</v>
      </c>
      <c r="F2448" s="314"/>
      <c r="G2448" s="528"/>
      <c r="H2448" s="486">
        <f t="shared" si="32"/>
        <v>0</v>
      </c>
    </row>
    <row r="2449" spans="2:8">
      <c r="B2449" s="17" t="s">
        <v>2466</v>
      </c>
      <c r="C2449" s="18" t="s">
        <v>2481</v>
      </c>
      <c r="D2449" s="144">
        <v>40</v>
      </c>
      <c r="E2449" s="177" t="s">
        <v>63</v>
      </c>
      <c r="F2449" s="314"/>
      <c r="G2449" s="528"/>
      <c r="H2449" s="486">
        <f t="shared" si="32"/>
        <v>0</v>
      </c>
    </row>
    <row r="2450" spans="2:8">
      <c r="B2450" s="17" t="s">
        <v>2468</v>
      </c>
      <c r="C2450" s="18" t="s">
        <v>2482</v>
      </c>
      <c r="D2450" s="144">
        <v>15</v>
      </c>
      <c r="E2450" s="177" t="s">
        <v>63</v>
      </c>
      <c r="F2450" s="314"/>
      <c r="G2450" s="528"/>
      <c r="H2450" s="486">
        <f t="shared" si="32"/>
        <v>0</v>
      </c>
    </row>
    <row r="2451" spans="2:8">
      <c r="B2451" s="17" t="s">
        <v>2483</v>
      </c>
      <c r="C2451" s="18" t="s">
        <v>2484</v>
      </c>
      <c r="D2451" s="144">
        <v>40</v>
      </c>
      <c r="E2451" s="177" t="s">
        <v>63</v>
      </c>
      <c r="F2451" s="314"/>
      <c r="G2451" s="528"/>
      <c r="H2451" s="486">
        <f t="shared" si="32"/>
        <v>0</v>
      </c>
    </row>
    <row r="2452" spans="2:8">
      <c r="B2452" s="17" t="s">
        <v>2485</v>
      </c>
      <c r="C2452" s="18" t="s">
        <v>2486</v>
      </c>
      <c r="D2452" s="144">
        <v>35</v>
      </c>
      <c r="E2452" s="177" t="s">
        <v>63</v>
      </c>
      <c r="F2452" s="314"/>
      <c r="G2452" s="528"/>
      <c r="H2452" s="486">
        <f t="shared" si="32"/>
        <v>0</v>
      </c>
    </row>
    <row r="2453" spans="2:8">
      <c r="B2453" s="417"/>
      <c r="C2453" s="415" t="s">
        <v>2487</v>
      </c>
      <c r="D2453" s="368"/>
      <c r="E2453" s="416"/>
      <c r="F2453" s="357"/>
      <c r="G2453" s="526"/>
      <c r="H2453" s="456">
        <f>SUM(H2413:H2452)</f>
        <v>0</v>
      </c>
    </row>
    <row r="2454" spans="2:8">
      <c r="B2454" s="17"/>
      <c r="C2454" s="18"/>
      <c r="D2454" s="144"/>
      <c r="E2454" s="177"/>
      <c r="F2454" s="12"/>
      <c r="G2454" s="504"/>
      <c r="H2454" s="458"/>
    </row>
    <row r="2455" spans="2:8">
      <c r="B2455" s="281">
        <v>13.3</v>
      </c>
      <c r="C2455" s="14" t="s">
        <v>2371</v>
      </c>
      <c r="D2455" s="144"/>
      <c r="E2455" s="16"/>
      <c r="F2455" s="12"/>
      <c r="G2455" s="504"/>
      <c r="H2455" s="458"/>
    </row>
    <row r="2456" spans="2:8">
      <c r="B2456" s="281" t="s">
        <v>2488</v>
      </c>
      <c r="C2456" s="14" t="s">
        <v>2489</v>
      </c>
      <c r="D2456" s="144"/>
      <c r="E2456" s="177"/>
      <c r="F2456" s="12"/>
      <c r="G2456" s="504"/>
      <c r="H2456" s="458"/>
    </row>
    <row r="2457" spans="2:8">
      <c r="B2457" s="17"/>
      <c r="C2457" s="18"/>
      <c r="D2457" s="144"/>
      <c r="E2457" s="177"/>
      <c r="F2457" s="12"/>
      <c r="G2457" s="504"/>
      <c r="H2457" s="458"/>
    </row>
    <row r="2458" spans="2:8">
      <c r="B2458" s="281" t="s">
        <v>2490</v>
      </c>
      <c r="C2458" s="14" t="s">
        <v>2489</v>
      </c>
      <c r="D2458" s="144"/>
      <c r="E2458" s="177"/>
      <c r="F2458" s="12"/>
      <c r="G2458" s="504"/>
      <c r="H2458" s="458"/>
    </row>
    <row r="2459" spans="2:8">
      <c r="B2459" s="17"/>
      <c r="C2459" s="18"/>
      <c r="D2459" s="144"/>
      <c r="E2459" s="177"/>
      <c r="F2459" s="12"/>
      <c r="G2459" s="504"/>
      <c r="H2459" s="458"/>
    </row>
    <row r="2460" spans="2:8">
      <c r="B2460" s="281" t="s">
        <v>2491</v>
      </c>
      <c r="C2460" s="14" t="s">
        <v>2492</v>
      </c>
      <c r="D2460" s="144"/>
      <c r="E2460" s="177"/>
      <c r="F2460" s="12"/>
      <c r="G2460" s="504"/>
      <c r="H2460" s="458"/>
    </row>
    <row r="2461" spans="2:8" ht="30">
      <c r="B2461" s="17"/>
      <c r="C2461" s="18" t="s">
        <v>2493</v>
      </c>
      <c r="D2461" s="144">
        <v>11000</v>
      </c>
      <c r="E2461" s="177" t="s">
        <v>565</v>
      </c>
      <c r="F2461" s="314"/>
      <c r="G2461" s="528"/>
      <c r="H2461" s="486">
        <f>ROUND($D2461*F2461,2)</f>
        <v>0</v>
      </c>
    </row>
    <row r="2462" spans="2:8">
      <c r="B2462" s="417"/>
      <c r="C2462" s="415" t="s">
        <v>2494</v>
      </c>
      <c r="D2462" s="368"/>
      <c r="E2462" s="416"/>
      <c r="F2462" s="357"/>
      <c r="G2462" s="526"/>
      <c r="H2462" s="456">
        <f>H2461</f>
        <v>0</v>
      </c>
    </row>
    <row r="2463" spans="2:8">
      <c r="B2463" s="17"/>
      <c r="C2463" s="18"/>
      <c r="D2463" s="144"/>
      <c r="E2463" s="177"/>
      <c r="F2463" s="12"/>
      <c r="G2463" s="504"/>
      <c r="H2463" s="458"/>
    </row>
    <row r="2464" spans="2:8">
      <c r="B2464" s="281">
        <v>13.4</v>
      </c>
      <c r="C2464" s="29" t="s">
        <v>2372</v>
      </c>
      <c r="D2464" s="144"/>
      <c r="E2464" s="16"/>
      <c r="F2464" s="12"/>
      <c r="G2464" s="504"/>
      <c r="H2464" s="458"/>
    </row>
    <row r="2465" spans="2:8">
      <c r="B2465" s="281" t="s">
        <v>2495</v>
      </c>
      <c r="C2465" s="14" t="s">
        <v>2496</v>
      </c>
      <c r="D2465" s="144"/>
      <c r="E2465" s="177"/>
      <c r="F2465" s="12"/>
      <c r="G2465" s="504"/>
      <c r="H2465" s="458"/>
    </row>
    <row r="2466" spans="2:8">
      <c r="B2466" s="281"/>
      <c r="C2466" s="18" t="s">
        <v>2497</v>
      </c>
      <c r="D2466" s="144">
        <v>595</v>
      </c>
      <c r="E2466" s="177" t="s">
        <v>565</v>
      </c>
      <c r="F2466" s="314"/>
      <c r="G2466" s="528"/>
      <c r="H2466" s="486">
        <f>ROUND($D2466*F2466,2)</f>
        <v>0</v>
      </c>
    </row>
    <row r="2467" spans="2:8">
      <c r="B2467" s="281" t="s">
        <v>2498</v>
      </c>
      <c r="C2467" s="14" t="s">
        <v>2499</v>
      </c>
      <c r="D2467" s="144"/>
      <c r="E2467" s="177"/>
      <c r="F2467" s="12"/>
      <c r="G2467" s="504"/>
      <c r="H2467" s="486"/>
    </row>
    <row r="2468" spans="2:8">
      <c r="B2468" s="281"/>
      <c r="C2468" s="18" t="s">
        <v>2497</v>
      </c>
      <c r="D2468" s="144">
        <v>90</v>
      </c>
      <c r="E2468" s="177" t="s">
        <v>565</v>
      </c>
      <c r="F2468" s="314"/>
      <c r="G2468" s="528"/>
      <c r="H2468" s="486">
        <f>ROUND($D2468*F2468,2)</f>
        <v>0</v>
      </c>
    </row>
    <row r="2469" spans="2:8">
      <c r="B2469" s="281" t="s">
        <v>2500</v>
      </c>
      <c r="C2469" s="14" t="s">
        <v>2501</v>
      </c>
      <c r="D2469" s="144"/>
      <c r="E2469" s="177"/>
      <c r="F2469" s="12"/>
      <c r="G2469" s="504"/>
      <c r="H2469" s="486"/>
    </row>
    <row r="2470" spans="2:8">
      <c r="B2470" s="17"/>
      <c r="C2470" s="18" t="s">
        <v>2497</v>
      </c>
      <c r="D2470" s="144">
        <v>2500</v>
      </c>
      <c r="E2470" s="16" t="s">
        <v>74</v>
      </c>
      <c r="F2470" s="314"/>
      <c r="G2470" s="528"/>
      <c r="H2470" s="486">
        <f>ROUND($D2470*F2470,2)</f>
        <v>0</v>
      </c>
    </row>
    <row r="2471" spans="2:8">
      <c r="B2471" s="281" t="s">
        <v>2502</v>
      </c>
      <c r="C2471" s="14" t="s">
        <v>2503</v>
      </c>
      <c r="D2471" s="144"/>
      <c r="E2471" s="177"/>
      <c r="F2471" s="12"/>
      <c r="G2471" s="504"/>
      <c r="H2471" s="486"/>
    </row>
    <row r="2472" spans="2:8">
      <c r="B2472" s="17"/>
      <c r="C2472" s="18" t="s">
        <v>2497</v>
      </c>
      <c r="D2472" s="144">
        <v>110</v>
      </c>
      <c r="E2472" s="177" t="s">
        <v>565</v>
      </c>
      <c r="F2472" s="314"/>
      <c r="G2472" s="528"/>
      <c r="H2472" s="486">
        <f>ROUND($D2472*F2472,2)</f>
        <v>0</v>
      </c>
    </row>
    <row r="2473" spans="2:8">
      <c r="B2473" s="281" t="s">
        <v>2504</v>
      </c>
      <c r="C2473" s="14" t="s">
        <v>2505</v>
      </c>
      <c r="D2473" s="144"/>
      <c r="E2473" s="177"/>
      <c r="F2473" s="12"/>
      <c r="G2473" s="504"/>
      <c r="H2473" s="486"/>
    </row>
    <row r="2474" spans="2:8" ht="117.75" customHeight="1">
      <c r="B2474" s="17"/>
      <c r="C2474" s="18" t="s">
        <v>2506</v>
      </c>
      <c r="D2474" s="144"/>
      <c r="E2474" s="177"/>
      <c r="F2474" s="12"/>
      <c r="G2474" s="504"/>
      <c r="H2474" s="486"/>
    </row>
    <row r="2475" spans="2:8">
      <c r="B2475" s="17" t="s">
        <v>2507</v>
      </c>
      <c r="C2475" s="18" t="s">
        <v>2508</v>
      </c>
      <c r="D2475" s="144">
        <v>910</v>
      </c>
      <c r="E2475" s="177" t="s">
        <v>565</v>
      </c>
      <c r="F2475" s="314"/>
      <c r="G2475" s="528"/>
      <c r="H2475" s="486">
        <f>ROUND($D2475*F2475,2)</f>
        <v>0</v>
      </c>
    </row>
    <row r="2476" spans="2:8">
      <c r="B2476" s="17" t="s">
        <v>2509</v>
      </c>
      <c r="C2476" s="18" t="s">
        <v>2510</v>
      </c>
      <c r="D2476" s="144">
        <v>1360</v>
      </c>
      <c r="E2476" s="177" t="s">
        <v>565</v>
      </c>
      <c r="F2476" s="314"/>
      <c r="G2476" s="528"/>
      <c r="H2476" s="486">
        <f>ROUND($D2476*F2476,2)</f>
        <v>0</v>
      </c>
    </row>
    <row r="2477" spans="2:8">
      <c r="B2477" s="17" t="s">
        <v>2511</v>
      </c>
      <c r="C2477" s="18" t="s">
        <v>2512</v>
      </c>
      <c r="D2477" s="144">
        <v>890</v>
      </c>
      <c r="E2477" s="177" t="s">
        <v>565</v>
      </c>
      <c r="F2477" s="314"/>
      <c r="G2477" s="528"/>
      <c r="H2477" s="486">
        <f>ROUND($D2477*F2477,2)</f>
        <v>0</v>
      </c>
    </row>
    <row r="2478" spans="2:8">
      <c r="B2478" s="281" t="s">
        <v>2513</v>
      </c>
      <c r="C2478" s="14" t="s">
        <v>2514</v>
      </c>
      <c r="D2478" s="144"/>
      <c r="E2478" s="177"/>
      <c r="F2478" s="12"/>
      <c r="G2478" s="504"/>
      <c r="H2478" s="486"/>
    </row>
    <row r="2479" spans="2:8" ht="60">
      <c r="B2479" s="17"/>
      <c r="C2479" s="18" t="s">
        <v>2515</v>
      </c>
      <c r="D2479" s="144">
        <v>5218</v>
      </c>
      <c r="E2479" s="177" t="s">
        <v>565</v>
      </c>
      <c r="F2479" s="314"/>
      <c r="G2479" s="528"/>
      <c r="H2479" s="486">
        <f>ROUND($D2479*F2479,2)</f>
        <v>0</v>
      </c>
    </row>
    <row r="2480" spans="2:8">
      <c r="B2480" s="281" t="s">
        <v>2516</v>
      </c>
      <c r="C2480" s="14" t="s">
        <v>2517</v>
      </c>
      <c r="D2480" s="144"/>
      <c r="E2480" s="177"/>
      <c r="F2480" s="12"/>
      <c r="G2480" s="504"/>
      <c r="H2480" s="486"/>
    </row>
    <row r="2481" spans="2:8" ht="60" customHeight="1">
      <c r="B2481" s="17"/>
      <c r="C2481" s="18" t="s">
        <v>2518</v>
      </c>
      <c r="D2481" s="144">
        <v>1000</v>
      </c>
      <c r="E2481" s="177" t="s">
        <v>565</v>
      </c>
      <c r="F2481" s="314"/>
      <c r="G2481" s="528"/>
      <c r="H2481" s="486">
        <f>ROUND($D2481*F2481,2)</f>
        <v>0</v>
      </c>
    </row>
    <row r="2482" spans="2:8">
      <c r="B2482" s="417"/>
      <c r="C2482" s="415" t="s">
        <v>2519</v>
      </c>
      <c r="D2482" s="357"/>
      <c r="E2482" s="416"/>
      <c r="F2482" s="357"/>
      <c r="G2482" s="526"/>
      <c r="H2482" s="456">
        <f>SUM(H2466:H2481)</f>
        <v>0</v>
      </c>
    </row>
    <row r="2483" spans="2:8">
      <c r="B2483" s="17"/>
      <c r="C2483" s="14"/>
      <c r="D2483" s="12"/>
      <c r="E2483" s="177"/>
      <c r="F2483" s="12"/>
      <c r="G2483" s="504"/>
      <c r="H2483" s="476"/>
    </row>
    <row r="2484" spans="2:8">
      <c r="B2484" s="417"/>
      <c r="C2484" s="415" t="s">
        <v>2520</v>
      </c>
      <c r="D2484" s="357"/>
      <c r="E2484" s="416"/>
      <c r="F2484" s="357"/>
      <c r="G2484" s="526"/>
      <c r="H2484" s="456">
        <f>H2482+H2462+H2453+H2409</f>
        <v>0</v>
      </c>
    </row>
    <row r="2485" spans="2:8">
      <c r="B2485" s="17"/>
      <c r="C2485" s="14"/>
      <c r="D2485" s="12"/>
      <c r="E2485" s="177"/>
      <c r="F2485" s="12"/>
      <c r="G2485" s="504"/>
      <c r="H2485" s="65"/>
    </row>
    <row r="2486" spans="2:8">
      <c r="B2486" s="88"/>
      <c r="C2486" s="282"/>
      <c r="D2486" s="283"/>
      <c r="E2486" s="81"/>
      <c r="F2486" s="231"/>
      <c r="G2486" s="532"/>
      <c r="H2486" s="283"/>
    </row>
    <row r="2487" spans="2:8">
      <c r="B2487" s="88"/>
      <c r="C2487" s="6" t="s">
        <v>45</v>
      </c>
      <c r="D2487" s="593">
        <f>H34</f>
        <v>0</v>
      </c>
      <c r="E2487" s="594"/>
      <c r="F2487" s="594"/>
      <c r="G2487" s="594"/>
      <c r="H2487" s="595"/>
    </row>
    <row r="2488" spans="2:8" ht="15.75" thickBot="1">
      <c r="B2488" s="89"/>
      <c r="C2488" s="284" t="s">
        <v>46</v>
      </c>
      <c r="D2488" s="590"/>
      <c r="E2488" s="591"/>
      <c r="F2488" s="591"/>
      <c r="G2488" s="591"/>
      <c r="H2488" s="592"/>
    </row>
    <row r="2489" spans="2:8">
      <c r="B2489" s="91"/>
      <c r="C2489" s="91"/>
      <c r="D2489" s="285"/>
      <c r="E2489" s="91"/>
      <c r="F2489" s="91"/>
      <c r="G2489" s="507"/>
      <c r="H2489" s="92"/>
    </row>
    <row r="2490" spans="2:8" ht="150" customHeight="1">
      <c r="B2490" s="286" t="s">
        <v>47</v>
      </c>
      <c r="C2490" s="589" t="s">
        <v>48</v>
      </c>
      <c r="D2490" s="589"/>
      <c r="E2490" s="589"/>
      <c r="F2490" s="589"/>
      <c r="G2490" s="507"/>
      <c r="H2490" s="92"/>
    </row>
  </sheetData>
  <sheetProtection sheet="1" selectLockedCells="1"/>
  <mergeCells count="34">
    <mergeCell ref="D2488:H2488"/>
    <mergeCell ref="D2487:H2487"/>
    <mergeCell ref="B36:H36"/>
    <mergeCell ref="C26:G26"/>
    <mergeCell ref="C27:G27"/>
    <mergeCell ref="C2490:F2490"/>
    <mergeCell ref="C28:G28"/>
    <mergeCell ref="C29:G29"/>
    <mergeCell ref="C30:G30"/>
    <mergeCell ref="C31:G31"/>
    <mergeCell ref="C32:G32"/>
    <mergeCell ref="C33:G33"/>
    <mergeCell ref="C17:G17"/>
    <mergeCell ref="C21:G21"/>
    <mergeCell ref="C23:G23"/>
    <mergeCell ref="C24:G24"/>
    <mergeCell ref="C25:G25"/>
    <mergeCell ref="C34:G34"/>
    <mergeCell ref="C10:G10"/>
    <mergeCell ref="C12:G12"/>
    <mergeCell ref="C13:G13"/>
    <mergeCell ref="C14:G14"/>
    <mergeCell ref="C15:G15"/>
    <mergeCell ref="C16:G16"/>
    <mergeCell ref="C11:G11"/>
    <mergeCell ref="C19:G19"/>
    <mergeCell ref="C20:G20"/>
    <mergeCell ref="B2:H2"/>
    <mergeCell ref="B3:H3"/>
    <mergeCell ref="B4:H4"/>
    <mergeCell ref="B5:H5"/>
    <mergeCell ref="B6:H6"/>
    <mergeCell ref="C8:G8"/>
    <mergeCell ref="C9:G9"/>
  </mergeCells>
  <conditionalFormatting sqref="C464 E461:E464">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1" fitToHeight="1000" orientation="landscape" horizontalDpi="300" verticalDpi="300" r:id="rId1"/>
  <headerFooter>
    <oddFooter>&amp;RSHEET &amp;P   OF  &amp;N</oddFooter>
  </headerFooter>
  <rowBreaks count="1" manualBreakCount="1">
    <brk id="34" min="1" max="7" man="1"/>
  </rowBreaks>
  <ignoredErrors>
    <ignoredError sqref="H1096:H1106 H1108:H1111 H1113:H1115 H1118:H1124 H1133 H1150:H1152 H1158 H1163 H1165 H1168:H1170 H1175:H1179 H1190 H1192 H1194 H1196 H1201:H1203 H1209:H1212 H1214:H1226 H1228:H123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TCE Consulting Engineers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107972</dc:creator>
  <cp:lastModifiedBy>Jain</cp:lastModifiedBy>
  <cp:lastPrinted>2016-06-29T03:53:33Z</cp:lastPrinted>
  <dcterms:created xsi:type="dcterms:W3CDTF">2016-06-21T08:50:23Z</dcterms:created>
  <dcterms:modified xsi:type="dcterms:W3CDTF">2016-06-30T12:02:55Z</dcterms:modified>
</cp:coreProperties>
</file>